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11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comments13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📖 Istruzioni" sheetId="1" state="visible" r:id="rId3"/>
    <sheet name="Gennaio" sheetId="2" state="visible" r:id="rId4"/>
    <sheet name="Febbraio" sheetId="3" state="visible" r:id="rId5"/>
    <sheet name="Marzo" sheetId="4" state="visible" r:id="rId6"/>
    <sheet name="Aprile" sheetId="5" state="visible" r:id="rId7"/>
    <sheet name="Maggio" sheetId="6" state="visible" r:id="rId8"/>
    <sheet name="Giugno" sheetId="7" state="visible" r:id="rId9"/>
    <sheet name="Luglio" sheetId="8" state="visible" r:id="rId10"/>
    <sheet name="Agosto" sheetId="9" state="visible" r:id="rId11"/>
    <sheet name="Settembre" sheetId="10" state="visible" r:id="rId12"/>
    <sheet name="Ottobre" sheetId="11" state="visible" r:id="rId13"/>
    <sheet name="Novembre" sheetId="12" state="visible" r:id="rId14"/>
    <sheet name="Dicembre" sheetId="13" state="visible" r:id="rId15"/>
    <sheet name="📊 Riepilogo Annuale" sheetId="14" state="visible" r:id="rId16"/>
  </sheets>
  <definedNames>
    <definedName function="false" hidden="false" localSheetId="13" name="_xlnm.Print_Area" vbProcedure="false">'📊 Riepilogo Annuale'!$A$1:$I$26</definedName>
    <definedName function="false" hidden="false" localSheetId="8" name="_xlnm.Print_Area" vbProcedure="false">Agosto!$A$1:$I$53</definedName>
    <definedName function="false" hidden="false" localSheetId="4" name="_xlnm.Print_Area" vbProcedure="false">Aprile!$A$1:$I$53</definedName>
    <definedName function="false" hidden="false" localSheetId="12" name="_xlnm.Print_Area" vbProcedure="false">Dicembre!$A$1:$I$53</definedName>
    <definedName function="false" hidden="false" localSheetId="2" name="_xlnm.Print_Area" vbProcedure="false">Febbraio!$A$1:$I$53</definedName>
    <definedName function="false" hidden="false" localSheetId="1" name="_xlnm.Print_Area" vbProcedure="false">Gennaio!$A$1:$I$53</definedName>
    <definedName function="false" hidden="false" localSheetId="6" name="_xlnm.Print_Area" vbProcedure="false">Giugno!$A$1:$I$53</definedName>
    <definedName function="false" hidden="false" localSheetId="7" name="_xlnm.Print_Area" vbProcedure="false">Luglio!$A$1:$I$53</definedName>
    <definedName function="false" hidden="false" localSheetId="5" name="_xlnm.Print_Area" vbProcedure="false">Maggio!$A$1:$I$53</definedName>
    <definedName function="false" hidden="false" localSheetId="3" name="_xlnm.Print_Area" vbProcedure="false">Marzo!$A$1:$I$53</definedName>
    <definedName function="false" hidden="false" localSheetId="11" name="_xlnm.Print_Area" vbProcedure="false">Novembre!$A$1:$I$53</definedName>
    <definedName function="false" hidden="false" localSheetId="10" name="_xlnm.Print_Area" vbProcedure="false">Ottobre!$A$1:$I$53</definedName>
    <definedName function="false" hidden="false" localSheetId="9" name="_xlnm.Print_Area" vbProcedure="false">Settembre!$A$1:$I$53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0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1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5" authorId="0">
      <text>
        <r>
          <rPr>
            <sz val="10"/>
            <rFont val="Arial"/>
            <family val="2"/>
          </rPr>
          <t xml:space="preserve">Soglia oltre la quale le ore lavorate vengono conteggiate come straordinario</t>
        </r>
      </text>
    </comment>
  </commentList>
</comments>
</file>

<file path=xl/sharedStrings.xml><?xml version="1.0" encoding="utf-8"?>
<sst xmlns="http://schemas.openxmlformats.org/spreadsheetml/2006/main" count="841" uniqueCount="96">
  <si>
    <t xml:space="preserve">GUIDA RAPIDA — Registro Annuale 2026</t>
  </si>
  <si>
    <t xml:space="preserve">1. Struttura del file</t>
  </si>
  <si>
    <t xml:space="preserve">Questo template contiene 14 fogli: i 12 mesi del 2026 (Gennaio-Dicembre), un foglio RIEPILOGO ANNUALE e questa guida. Ogni foglio mensile è indipendente ma tutti si collegano al riepilogo annuale per il calcolo dei totali.</t>
  </si>
  <si>
    <t xml:space="preserve">2. Configura il dipendente</t>
  </si>
  <si>
    <t xml:space="preserve">Apri il foglio Gennaio: nelle celle gialle in alto inserisci nome dipendente, mansione, ore contrattuali giornaliere (default 8) e tariffa oraria opzionale. Ripeti la stessa configurazione negli altri 11 mesi (oppure modifica solo il dipendente in uno specifico mese se cambia).</t>
  </si>
  <si>
    <t xml:space="preserve">3. Compila le timbrature mese per mese</t>
  </si>
  <si>
    <t xml:space="preserve">Per ogni giorno lavorato, inserisci Entrata e Uscita in formato HH:MM (es. 08:30) e la pausa pranzo in minuti (es. 60). Le colonne 'Ore Nette' e 'Straordinari' si calcolano automaticamente. I weekend sono evidenziati in grigio.</t>
  </si>
  <si>
    <t xml:space="preserve">4. Segnala le assenze</t>
  </si>
  <si>
    <t xml:space="preserve">Nella colonna 'Assenza' usa il menù a tendina: F (Ferie), P (Permesso), M (Malattia) o ROL. I conteggi vengono aggiornati nel riepilogo mensile in alto e nel riepilogo annuale.</t>
  </si>
  <si>
    <t xml:space="preserve">5. Consulta il Riepilogo Annuale</t>
  </si>
  <si>
    <t xml:space="preserve">Il foglio '📊 Riepilogo Annuale' aggrega automaticamente i dati di tutti i 12 mesi. Vedi i totali anno (ore lavorate, straord, ferie/perm/mal/ROL, costo annuo) e una tabella dettagliata con i numeri di ogni mese.</t>
  </si>
  <si>
    <t xml:space="preserve">6. Stampa o invia al commercialista</t>
  </si>
  <si>
    <t xml:space="preserve">Ogni foglio mensile è già impaginato in A4 verticale (File → Stampa) per produrre una copia firmabile per ogni mese. Il riepilogo annuale è ideale per il consuntivo di fine anno o la dichiarazione dei redditi.</t>
  </si>
  <si>
    <t xml:space="preserve">📋 OBBLIGO NORMATIVO</t>
  </si>
  <si>
    <t xml:space="preserve">L'art. 1 del D.Lgs. 66/2003 obbliga ogni datore di lavoro italiano a registrare le ore di lavoro effettivamente prestate da ciascun dipendente. La sentenza CGUE C-55/18 (2019) ha rafforzato questo principio a livello europeo. Questo template ti aiuta a essere conforme, ma per documentazione legalmente robusta è consigliato un sistema digitale con timestamp certificato come NoBadge.</t>
  </si>
  <si>
    <t xml:space="preserve">🚀 EVITA DI RICOMINCIARE OGNI ANNO. PASSA A NOBADGE.</t>
  </si>
  <si>
    <t xml:space="preserve">Compilare 12 fogli mensili ogni anno è un lavoro ripetitivo che ti porta via centinaia di ore nel tempo. Con NoBadge i dipendenti timbrano in 1 secondo da smartphone (GPS o QR code), i totali sono sempre aggiornati in tempo reale e a fine mese (o anno) esporti il file Excel completo per il commercialista in 1 click.
✓ Prova gratis 15 giorni — senza carta di credito
✓ Setup in 2 minuti — nessun hardware
✓ Da € 4,20 per dipendente al mese — paghi solo gli utenti attivi
✓ GDPR compliant — server in Italia
✓ Riduzione fino al 90% del tempo amministrativo
👉 Attiva la prova gratuita su nobadge.it</t>
  </si>
  <si>
    <t xml:space="preserve">REGISTRO PRESENZE — GENNAIO 2026</t>
  </si>
  <si>
    <t xml:space="preserve">NoBadge — Software italiano di rilevazione presenze • nobadge.it</t>
  </si>
  <si>
    <t xml:space="preserve">▸ CONFIGURAZIONE</t>
  </si>
  <si>
    <t xml:space="preserve">Dipendente</t>
  </si>
  <si>
    <t xml:space="preserve">Mario Rossi</t>
  </si>
  <si>
    <t xml:space="preserve">Mansione</t>
  </si>
  <si>
    <t xml:space="preserve">Impiegato</t>
  </si>
  <si>
    <t xml:space="preserve">h/g</t>
  </si>
  <si>
    <t xml:space="preserve">Tariffa €/h</t>
  </si>
  <si>
    <t xml:space="preserve">▸ RIEPILOGO MESE (calcolato automaticamente)</t>
  </si>
  <si>
    <t xml:space="preserve">Ore Lav.</t>
  </si>
  <si>
    <t xml:space="preserve">Straord.</t>
  </si>
  <si>
    <t xml:space="preserve">Ferie</t>
  </si>
  <si>
    <t xml:space="preserve">Perm.</t>
  </si>
  <si>
    <t xml:space="preserve">Mal.</t>
  </si>
  <si>
    <t xml:space="preserve">ROL</t>
  </si>
  <si>
    <t xml:space="preserve">Gg lav.</t>
  </si>
  <si>
    <t xml:space="preserve">Costo €</t>
  </si>
  <si>
    <t xml:space="preserve">▸ TIMBRATURE GIORNALIERE   |   Legenda assenze:  F = Ferie  •  P = Permesso  •  M = Malattia  •  ROL = Riduz. Orario Lavoro</t>
  </si>
  <si>
    <t xml:space="preserve">Data</t>
  </si>
  <si>
    <t xml:space="preserve">Giorno</t>
  </si>
  <si>
    <t xml:space="preserve">Entrata</t>
  </si>
  <si>
    <t xml:space="preserve">Uscita</t>
  </si>
  <si>
    <t xml:space="preserve">Pausa
(min)</t>
  </si>
  <si>
    <t xml:space="preserve">Ore
Nette</t>
  </si>
  <si>
    <t xml:space="preserve">Assenza</t>
  </si>
  <si>
    <t xml:space="preserve">Note</t>
  </si>
  <si>
    <t xml:space="preserve">Gio</t>
  </si>
  <si>
    <t xml:space="preserve">Ven</t>
  </si>
  <si>
    <t xml:space="preserve">Sab</t>
  </si>
  <si>
    <t xml:space="preserve">Dom</t>
  </si>
  <si>
    <t xml:space="preserve">Lun</t>
  </si>
  <si>
    <t xml:space="preserve">Mar</t>
  </si>
  <si>
    <t xml:space="preserve">Mer</t>
  </si>
  <si>
    <t xml:space="preserve">TOTALI MESE  →</t>
  </si>
  <si>
    <t xml:space="preserve">▸ DICHIARAZIONI E FIRME</t>
  </si>
  <si>
    <t xml:space="preserve">Il sottoscritto dichiara che i dati riportati corrispondono al vero ai sensi del D.Lgs. 66/2003 in materia di orario di lavoro.</t>
  </si>
  <si>
    <t xml:space="preserve">Firma Dipendente: _______________________________</t>
  </si>
  <si>
    <t xml:space="preserve">Firma Datore di Lavoro: _______________________________</t>
  </si>
  <si>
    <t xml:space="preserve">💡 STANCO DI COMPILARE FOGLI EXCEL OGNI MESE?</t>
  </si>
  <si>
    <t xml:space="preserve">Con NoBadge i tuoi dipendenti timbrano da smartphone con GPS o QR code. Calcoli automatici, export Excel pronto per il commercialista, zero hardware. Prova gratis 15 giorni → nobadge.it</t>
  </si>
  <si>
    <t xml:space="preserve">REGISTRO PRESENZE — FEBBRAIO 2026</t>
  </si>
  <si>
    <t xml:space="preserve">REGISTRO PRESENZE — MARZO 2026</t>
  </si>
  <si>
    <t xml:space="preserve">REGISTRO PRESENZE — APRILE 2026</t>
  </si>
  <si>
    <t xml:space="preserve">REGISTRO PRESENZE — MAGGIO 2026</t>
  </si>
  <si>
    <t xml:space="preserve">REGISTRO PRESENZE — GIUGNO 2026</t>
  </si>
  <si>
    <t xml:space="preserve">REGISTRO PRESENZE — LUGLIO 2026</t>
  </si>
  <si>
    <t xml:space="preserve">REGISTRO PRESENZE — AGOSTO 2026</t>
  </si>
  <si>
    <t xml:space="preserve">REGISTRO PRESENZE — SETTEMBRE 2026</t>
  </si>
  <si>
    <t xml:space="preserve">REGISTRO PRESENZE — OTTOBRE 2026</t>
  </si>
  <si>
    <t xml:space="preserve">REGISTRO PRESENZE — NOVEMBRE 2026</t>
  </si>
  <si>
    <t xml:space="preserve">REGISTRO PRESENZE — DICEMBRE 2026</t>
  </si>
  <si>
    <t xml:space="preserve">RIEPILOGO ANNUALE PRESENZE — 2026</t>
  </si>
  <si>
    <t xml:space="preserve">▸ DIPENDENTE</t>
  </si>
  <si>
    <t xml:space="preserve">Nome</t>
  </si>
  <si>
    <t xml:space="preserve">Anno</t>
  </si>
  <si>
    <t xml:space="preserve">▸ TOTALI ANNO (somma di tutti i 12 mesi)</t>
  </si>
  <si>
    <t xml:space="preserve">Ferie (gg)</t>
  </si>
  <si>
    <t xml:space="preserve">Perm. (gg)</t>
  </si>
  <si>
    <t xml:space="preserve">Mal. (gg)</t>
  </si>
  <si>
    <t xml:space="preserve">ROL (gg)</t>
  </si>
  <si>
    <t xml:space="preserve">Costo annuale €</t>
  </si>
  <si>
    <t xml:space="preserve">Mese</t>
  </si>
  <si>
    <t xml:space="preserve">Gg Lav.</t>
  </si>
  <si>
    <t xml:space="preserve">Gennaio</t>
  </si>
  <si>
    <t xml:space="preserve">Febbraio</t>
  </si>
  <si>
    <t xml:space="preserve">Marzo</t>
  </si>
  <si>
    <t xml:space="preserve">Aprile</t>
  </si>
  <si>
    <t xml:space="preserve">Maggio</t>
  </si>
  <si>
    <t xml:space="preserve">Giugno</t>
  </si>
  <si>
    <t xml:space="preserve">Luglio</t>
  </si>
  <si>
    <t xml:space="preserve">Agosto</t>
  </si>
  <si>
    <t xml:space="preserve">Settembre</t>
  </si>
  <si>
    <t xml:space="preserve">Ottobre</t>
  </si>
  <si>
    <t xml:space="preserve">Novembre</t>
  </si>
  <si>
    <t xml:space="preserve">Dicembre</t>
  </si>
  <si>
    <t xml:space="preserve">TOTALE ANNO →</t>
  </si>
  <si>
    <t xml:space="preserve">💡 12 MESI DI EXCEL = 100+ ORE PERSE. NOBADGE LE RECUPERA TUTTE.</t>
  </si>
  <si>
    <t xml:space="preserve">Compilare manualmente 12 fogli mensili è un lavoro che si ripete ogni anno. Con NoBadge tutto è automatico: i dipendenti timbrano da smartphone, i totali si aggiornano in tempo reale, e a fine anno hai un export Excel completo per il commercialista in 1 click. Da € 4,20/utente/mese. Prova gratis 15 giorni → nobadge.it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</si>
</sst>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&quot;€ &quot;#,##0.00"/>
    <numFmt numFmtId="167" formatCode="0"/>
    <numFmt numFmtId="168" formatCode="dd/mm/yyyy"/>
    <numFmt numFmtId="169" formatCode="hh:mm"/>
    <numFmt numFmtId="170" formatCode="&quot;€ &quot;#,##0"/>
  </numFmts>
  <fonts count="4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1"/>
      <color rgb="FF667EEA"/>
      <name val="Calibri"/>
      <family val="0"/>
      <charset val="1"/>
    </font>
    <font>
      <sz val="10"/>
      <color rgb="FF374151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9"/>
      <color rgb="FF6B7280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sz val="10"/>
      <color rgb="FF1F2937"/>
      <name val="Calibri"/>
      <family val="0"/>
      <charset val="1"/>
    </font>
    <font>
      <b val="true"/>
      <sz val="22"/>
      <color rgb="FFFFFFFF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9"/>
      <color rgb="FF374151"/>
      <name val="Calibri"/>
      <family val="0"/>
      <charset val="1"/>
    </font>
    <font>
      <b val="true"/>
      <sz val="12"/>
      <color rgb="FF667EEA"/>
      <name val="Calibri"/>
      <family val="0"/>
      <charset val="1"/>
    </font>
    <font>
      <b val="true"/>
      <sz val="12"/>
      <color rgb="FFDC2626"/>
      <name val="Calibri"/>
      <family val="0"/>
      <charset val="1"/>
    </font>
    <font>
      <b val="true"/>
      <sz val="12"/>
      <color rgb="FF92400E"/>
      <name val="Calibri"/>
      <family val="0"/>
      <charset val="1"/>
    </font>
    <font>
      <b val="true"/>
      <sz val="12"/>
      <color rgb="FF1E40AF"/>
      <name val="Calibri"/>
      <family val="0"/>
      <charset val="1"/>
    </font>
    <font>
      <b val="true"/>
      <sz val="12"/>
      <color rgb="FF991B1B"/>
      <name val="Calibri"/>
      <family val="0"/>
      <charset val="1"/>
    </font>
    <font>
      <b val="true"/>
      <sz val="12"/>
      <color rgb="FF6B21A8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10"/>
      <color rgb="FF1F2937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1"/>
      <color rgb="FFDC2626"/>
      <name val="Calibri"/>
      <family val="0"/>
      <charset val="1"/>
    </font>
    <font>
      <sz val="10"/>
      <name val="Calibri"/>
      <family val="0"/>
      <charset val="1"/>
    </font>
    <font>
      <sz val="10"/>
      <color rgb="FFFFFFFF"/>
      <name val="Calibri"/>
      <family val="0"/>
      <charset val="1"/>
    </font>
    <font>
      <sz val="10"/>
      <name val="Arial"/>
      <family val="2"/>
    </font>
    <font>
      <b val="true"/>
      <sz val="14"/>
      <color rgb="FF667EEA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b val="true"/>
      <sz val="14"/>
      <color rgb="FF92400E"/>
      <name val="Calibri"/>
      <family val="0"/>
      <charset val="1"/>
    </font>
    <font>
      <b val="true"/>
      <sz val="14"/>
      <color rgb="FF1E40AF"/>
      <name val="Calibri"/>
      <family val="0"/>
      <charset val="1"/>
    </font>
    <font>
      <b val="true"/>
      <sz val="14"/>
      <color rgb="FF991B1B"/>
      <name val="Calibri"/>
      <family val="0"/>
      <charset val="1"/>
    </font>
    <font>
      <b val="true"/>
      <sz val="14"/>
      <color rgb="FF6B21A8"/>
      <name val="Calibri"/>
      <family val="0"/>
      <charset val="1"/>
    </font>
    <font>
      <b val="true"/>
      <sz val="14"/>
      <color rgb="FF059669"/>
      <name val="Calibri"/>
      <family val="0"/>
      <charset val="1"/>
    </font>
    <font>
      <b val="true"/>
      <sz val="10"/>
      <color rgb="FF667EEA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b val="true"/>
      <sz val="10"/>
      <color rgb="FF1E40AF"/>
      <name val="Calibri"/>
      <family val="0"/>
      <charset val="1"/>
    </font>
    <font>
      <b val="true"/>
      <sz val="10"/>
      <color rgb="FF991B1B"/>
      <name val="Calibri"/>
      <family val="0"/>
      <charset val="1"/>
    </font>
    <font>
      <b val="true"/>
      <sz val="10"/>
      <color rgb="FF6B21A8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1"/>
      <color rgb="FF059669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667EEA"/>
        <bgColor rgb="FF6B7280"/>
      </patternFill>
    </fill>
    <fill>
      <patternFill patternType="solid">
        <fgColor rgb="FF1A1A2E"/>
        <bgColor rgb="FF1F2937"/>
      </patternFill>
    </fill>
    <fill>
      <patternFill patternType="solid">
        <fgColor rgb="FFFFF9E6"/>
        <bgColor rgb="FFF9FAFB"/>
      </patternFill>
    </fill>
    <fill>
      <patternFill patternType="solid">
        <fgColor rgb="FFFD863F"/>
        <bgColor rgb="FFFF9900"/>
      </patternFill>
    </fill>
    <fill>
      <patternFill patternType="solid">
        <fgColor rgb="FFFFE8D6"/>
        <bgColor rgb="FFFFF9E6"/>
      </patternFill>
    </fill>
    <fill>
      <patternFill patternType="solid">
        <fgColor rgb="FFFFFFFF"/>
        <bgColor rgb="FFF9FAFB"/>
      </patternFill>
    </fill>
    <fill>
      <patternFill patternType="solid">
        <fgColor rgb="FF5A4FCF"/>
        <bgColor rgb="FF1E40AF"/>
      </patternFill>
    </fill>
    <fill>
      <patternFill patternType="solid">
        <fgColor rgb="FFF0F4FF"/>
        <bgColor rgb="FFF5F5F5"/>
      </patternFill>
    </fill>
    <fill>
      <patternFill patternType="solid">
        <fgColor rgb="FFF5F5F5"/>
        <bgColor rgb="FFF0F4FF"/>
      </patternFill>
    </fill>
    <fill>
      <patternFill patternType="solid">
        <fgColor rgb="FFF9FAFB"/>
        <bgColor rgb="FFF5F5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1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left" vertical="top" textRotation="0" wrapText="true" indent="2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4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5" fontId="2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1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11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3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4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2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991B1B"/>
      <rgbColor rgb="FF008000"/>
      <rgbColor rgb="FF000080"/>
      <rgbColor rgb="FF808000"/>
      <rgbColor rgb="FF6B21A8"/>
      <rgbColor rgb="FF059669"/>
      <rgbColor rgb="FFC0C0C0"/>
      <rgbColor rgb="FF808080"/>
      <rgbColor rgb="FF667EEA"/>
      <rgbColor rgb="FF993366"/>
      <rgbColor rgb="FFFFF9E6"/>
      <rgbColor rgb="FFF0F4FF"/>
      <rgbColor rgb="FF660066"/>
      <rgbColor rgb="FFFD863F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F9FAFB"/>
      <rgbColor rgb="FFFFE8D6"/>
      <rgbColor rgb="FF99CCFF"/>
      <rgbColor rgb="FFFF99CC"/>
      <rgbColor rgb="FFCC99FF"/>
      <rgbColor rgb="FFFFCC99"/>
      <rgbColor rgb="FF5A4FCF"/>
      <rgbColor rgb="FF33CCCC"/>
      <rgbColor rgb="FF99CC00"/>
      <rgbColor rgb="FFFFCC00"/>
      <rgbColor rgb="FFFF9900"/>
      <rgbColor rgb="FFFF6600"/>
      <rgbColor rgb="FF6B7280"/>
      <rgbColor rgb="FF969696"/>
      <rgbColor rgb="FF374151"/>
      <rgbColor rgb="FF339966"/>
      <rgbColor rgb="FF003300"/>
      <rgbColor rgb="FF1A1A2E"/>
      <rgbColor rgb="FF92400E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9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0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1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6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7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8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75"/>
  </cols>
  <sheetData>
    <row r="1" customFormat="false" ht="21.75" hidden="false" customHeight="true" outlineLevel="0" collapsed="false">
      <c r="A1" s="1" t="s">
        <v>0</v>
      </c>
      <c r="B1" s="1"/>
      <c r="C1" s="1"/>
    </row>
    <row r="2" customFormat="false" ht="21.75" hidden="false" customHeight="true" outlineLevel="0" collapsed="false">
      <c r="A2" s="1"/>
      <c r="B2" s="1"/>
      <c r="C2" s="1"/>
    </row>
    <row r="4" customFormat="false" ht="129.75" hidden="false" customHeight="true" outlineLevel="0" collapsed="false">
      <c r="B4" s="2" t="s">
        <v>1</v>
      </c>
      <c r="C4" s="3" t="s">
        <v>2</v>
      </c>
    </row>
    <row r="5" customFormat="false" ht="129.75" hidden="false" customHeight="true" outlineLevel="0" collapsed="false">
      <c r="B5" s="2" t="s">
        <v>3</v>
      </c>
      <c r="C5" s="3" t="s">
        <v>4</v>
      </c>
    </row>
    <row r="6" customFormat="false" ht="129.75" hidden="false" customHeight="true" outlineLevel="0" collapsed="false">
      <c r="B6" s="2" t="s">
        <v>5</v>
      </c>
      <c r="C6" s="3" t="s">
        <v>6</v>
      </c>
    </row>
    <row r="7" customFormat="false" ht="108" hidden="false" customHeight="true" outlineLevel="0" collapsed="false">
      <c r="B7" s="2" t="s">
        <v>7</v>
      </c>
      <c r="C7" s="3" t="s">
        <v>8</v>
      </c>
    </row>
    <row r="8" customFormat="false" ht="124.5" hidden="false" customHeight="true" outlineLevel="0" collapsed="false">
      <c r="B8" s="2" t="s">
        <v>9</v>
      </c>
      <c r="C8" s="3" t="s">
        <v>10</v>
      </c>
    </row>
    <row r="9" customFormat="false" ht="123.75" hidden="false" customHeight="true" outlineLevel="0" collapsed="false">
      <c r="B9" s="2" t="s">
        <v>11</v>
      </c>
      <c r="C9" s="3" t="s">
        <v>12</v>
      </c>
    </row>
    <row r="11" customFormat="false" ht="21.75" hidden="false" customHeight="true" outlineLevel="0" collapsed="false">
      <c r="B11" s="4" t="s">
        <v>13</v>
      </c>
      <c r="C11" s="4"/>
    </row>
    <row r="12" customFormat="false" ht="90" hidden="false" customHeight="true" outlineLevel="0" collapsed="false">
      <c r="B12" s="5" t="s">
        <v>14</v>
      </c>
      <c r="C12" s="5"/>
    </row>
    <row r="14" customFormat="false" ht="25.5" hidden="false" customHeight="true" outlineLevel="0" collapsed="false">
      <c r="B14" s="6" t="s">
        <v>15</v>
      </c>
      <c r="C14" s="6"/>
    </row>
    <row r="15" customFormat="false" ht="199.5" hidden="false" customHeight="true" outlineLevel="0" collapsed="false">
      <c r="B15" s="7" t="s">
        <v>16</v>
      </c>
      <c r="C15" s="7"/>
    </row>
  </sheetData>
  <mergeCells count="5">
    <mergeCell ref="A1:C2"/>
    <mergeCell ref="B11:C11"/>
    <mergeCell ref="B12:C12"/>
    <mergeCell ref="B14:C14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65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46266</v>
      </c>
      <c r="B13" s="29" t="s">
        <v>49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46267</v>
      </c>
      <c r="B14" s="29" t="s">
        <v>50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46268</v>
      </c>
      <c r="B15" s="29" t="s">
        <v>44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46269</v>
      </c>
      <c r="B16" s="29" t="s">
        <v>45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36" t="n">
        <v>46270</v>
      </c>
      <c r="B17" s="37" t="s">
        <v>46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36" t="n">
        <v>46271</v>
      </c>
      <c r="B18" s="37" t="s">
        <v>47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46272</v>
      </c>
      <c r="B19" s="29" t="s">
        <v>48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46273</v>
      </c>
      <c r="B20" s="29" t="s">
        <v>49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46274</v>
      </c>
      <c r="B21" s="29" t="s">
        <v>50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46275</v>
      </c>
      <c r="B22" s="29" t="s">
        <v>44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46276</v>
      </c>
      <c r="B23" s="29" t="s">
        <v>45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36" t="n">
        <v>46277</v>
      </c>
      <c r="B24" s="37" t="s">
        <v>46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36" t="n">
        <v>46278</v>
      </c>
      <c r="B25" s="37" t="s">
        <v>47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46279</v>
      </c>
      <c r="B26" s="29" t="s">
        <v>48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46280</v>
      </c>
      <c r="B27" s="29" t="s">
        <v>49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46281</v>
      </c>
      <c r="B28" s="29" t="s">
        <v>50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46282</v>
      </c>
      <c r="B29" s="29" t="s">
        <v>44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46283</v>
      </c>
      <c r="B30" s="29" t="s">
        <v>45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36" t="n">
        <v>46284</v>
      </c>
      <c r="B31" s="37" t="s">
        <v>46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36" t="n">
        <v>46285</v>
      </c>
      <c r="B32" s="37" t="s">
        <v>47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46286</v>
      </c>
      <c r="B33" s="29" t="s">
        <v>48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46287</v>
      </c>
      <c r="B34" s="29" t="s">
        <v>49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46288</v>
      </c>
      <c r="B35" s="29" t="s">
        <v>50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46289</v>
      </c>
      <c r="B36" s="29" t="s">
        <v>44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46290</v>
      </c>
      <c r="B37" s="29" t="s">
        <v>45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36" t="n">
        <v>46291</v>
      </c>
      <c r="B38" s="37" t="s">
        <v>46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36" t="n">
        <v>46292</v>
      </c>
      <c r="B39" s="37" t="s">
        <v>47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46293</v>
      </c>
      <c r="B40" s="29" t="s">
        <v>48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46294</v>
      </c>
      <c r="B41" s="29" t="s">
        <v>49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46295</v>
      </c>
      <c r="B42" s="29" t="s">
        <v>50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45"/>
      <c r="B43" s="45"/>
      <c r="C43" s="45"/>
      <c r="D43" s="45"/>
      <c r="E43" s="45"/>
      <c r="F43" s="45"/>
      <c r="G43" s="45"/>
      <c r="H43" s="45"/>
      <c r="I43" s="4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2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Settembre 2026 — &amp;"Calibri,Bold"&amp;D</oddHeader>
    <oddFooter>&amp;C&amp;8 NoBadge — nobadge.it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66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46296</v>
      </c>
      <c r="B13" s="29" t="s">
        <v>44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46297</v>
      </c>
      <c r="B14" s="29" t="s">
        <v>45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36" t="n">
        <v>46298</v>
      </c>
      <c r="B15" s="37" t="s">
        <v>46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36" t="n">
        <v>46299</v>
      </c>
      <c r="B16" s="37" t="s">
        <v>47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46300</v>
      </c>
      <c r="B17" s="29" t="s">
        <v>48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46301</v>
      </c>
      <c r="B18" s="29" t="s">
        <v>49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46302</v>
      </c>
      <c r="B19" s="29" t="s">
        <v>50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46303</v>
      </c>
      <c r="B20" s="29" t="s">
        <v>44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46304</v>
      </c>
      <c r="B21" s="29" t="s">
        <v>45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36" t="n">
        <v>46305</v>
      </c>
      <c r="B22" s="37" t="s">
        <v>46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36" t="n">
        <v>46306</v>
      </c>
      <c r="B23" s="37" t="s">
        <v>47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46307</v>
      </c>
      <c r="B24" s="29" t="s">
        <v>48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46308</v>
      </c>
      <c r="B25" s="29" t="s">
        <v>49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46309</v>
      </c>
      <c r="B26" s="29" t="s">
        <v>50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46310</v>
      </c>
      <c r="B27" s="29" t="s">
        <v>44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46311</v>
      </c>
      <c r="B28" s="29" t="s">
        <v>45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36" t="n">
        <v>46312</v>
      </c>
      <c r="B29" s="37" t="s">
        <v>46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36" t="n">
        <v>46313</v>
      </c>
      <c r="B30" s="37" t="s">
        <v>47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46314</v>
      </c>
      <c r="B31" s="29" t="s">
        <v>48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46315</v>
      </c>
      <c r="B32" s="29" t="s">
        <v>49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46316</v>
      </c>
      <c r="B33" s="29" t="s">
        <v>50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46317</v>
      </c>
      <c r="B34" s="29" t="s">
        <v>44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46318</v>
      </c>
      <c r="B35" s="29" t="s">
        <v>45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36" t="n">
        <v>46319</v>
      </c>
      <c r="B36" s="37" t="s">
        <v>46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36" t="n">
        <v>46320</v>
      </c>
      <c r="B37" s="37" t="s">
        <v>47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46321</v>
      </c>
      <c r="B38" s="29" t="s">
        <v>48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46322</v>
      </c>
      <c r="B39" s="29" t="s">
        <v>49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46323</v>
      </c>
      <c r="B40" s="29" t="s">
        <v>50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46324</v>
      </c>
      <c r="B41" s="29" t="s">
        <v>44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46325</v>
      </c>
      <c r="B42" s="29" t="s">
        <v>45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36" t="n">
        <v>46326</v>
      </c>
      <c r="B43" s="37" t="s">
        <v>46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Ottobre 2026 — &amp;"Calibri,Bold"&amp;D</oddHeader>
    <oddFooter>&amp;C&amp;8 NoBadge — nobadge.it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67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36" t="n">
        <v>46327</v>
      </c>
      <c r="B13" s="37" t="s">
        <v>47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46328</v>
      </c>
      <c r="B14" s="29" t="s">
        <v>48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46329</v>
      </c>
      <c r="B15" s="29" t="s">
        <v>49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46330</v>
      </c>
      <c r="B16" s="29" t="s">
        <v>50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46331</v>
      </c>
      <c r="B17" s="29" t="s">
        <v>44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46332</v>
      </c>
      <c r="B18" s="29" t="s">
        <v>45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36" t="n">
        <v>46333</v>
      </c>
      <c r="B19" s="37" t="s">
        <v>46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36" t="n">
        <v>46334</v>
      </c>
      <c r="B20" s="37" t="s">
        <v>47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46335</v>
      </c>
      <c r="B21" s="29" t="s">
        <v>48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46336</v>
      </c>
      <c r="B22" s="29" t="s">
        <v>49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46337</v>
      </c>
      <c r="B23" s="29" t="s">
        <v>50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46338</v>
      </c>
      <c r="B24" s="29" t="s">
        <v>44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46339</v>
      </c>
      <c r="B25" s="29" t="s">
        <v>45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36" t="n">
        <v>46340</v>
      </c>
      <c r="B26" s="37" t="s">
        <v>46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36" t="n">
        <v>46341</v>
      </c>
      <c r="B27" s="37" t="s">
        <v>47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46342</v>
      </c>
      <c r="B28" s="29" t="s">
        <v>48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46343</v>
      </c>
      <c r="B29" s="29" t="s">
        <v>49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46344</v>
      </c>
      <c r="B30" s="29" t="s">
        <v>50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46345</v>
      </c>
      <c r="B31" s="29" t="s">
        <v>44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46346</v>
      </c>
      <c r="B32" s="29" t="s">
        <v>45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36" t="n">
        <v>46347</v>
      </c>
      <c r="B33" s="37" t="s">
        <v>46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36" t="n">
        <v>46348</v>
      </c>
      <c r="B34" s="37" t="s">
        <v>47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46349</v>
      </c>
      <c r="B35" s="29" t="s">
        <v>48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46350</v>
      </c>
      <c r="B36" s="29" t="s">
        <v>49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46351</v>
      </c>
      <c r="B37" s="29" t="s">
        <v>50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46352</v>
      </c>
      <c r="B38" s="29" t="s">
        <v>44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46353</v>
      </c>
      <c r="B39" s="29" t="s">
        <v>45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36" t="n">
        <v>46354</v>
      </c>
      <c r="B40" s="37" t="s">
        <v>46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36" t="n">
        <v>46355</v>
      </c>
      <c r="B41" s="37" t="s">
        <v>47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46356</v>
      </c>
      <c r="B42" s="29" t="s">
        <v>48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45"/>
      <c r="B43" s="45"/>
      <c r="C43" s="45"/>
      <c r="D43" s="45"/>
      <c r="E43" s="45"/>
      <c r="F43" s="45"/>
      <c r="G43" s="45"/>
      <c r="H43" s="45"/>
      <c r="I43" s="4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2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Novembre 2026 — &amp;"Calibri,Bold"&amp;D</oddHeader>
    <oddFooter>&amp;C&amp;8 NoBadge — nobadge.it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68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46357</v>
      </c>
      <c r="B13" s="29" t="s">
        <v>49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46358</v>
      </c>
      <c r="B14" s="29" t="s">
        <v>50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46359</v>
      </c>
      <c r="B15" s="29" t="s">
        <v>44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46360</v>
      </c>
      <c r="B16" s="29" t="s">
        <v>45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36" t="n">
        <v>46361</v>
      </c>
      <c r="B17" s="37" t="s">
        <v>46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36" t="n">
        <v>46362</v>
      </c>
      <c r="B18" s="37" t="s">
        <v>47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46363</v>
      </c>
      <c r="B19" s="29" t="s">
        <v>48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46364</v>
      </c>
      <c r="B20" s="29" t="s">
        <v>49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46365</v>
      </c>
      <c r="B21" s="29" t="s">
        <v>50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46366</v>
      </c>
      <c r="B22" s="29" t="s">
        <v>44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46367</v>
      </c>
      <c r="B23" s="29" t="s">
        <v>45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36" t="n">
        <v>46368</v>
      </c>
      <c r="B24" s="37" t="s">
        <v>46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36" t="n">
        <v>46369</v>
      </c>
      <c r="B25" s="37" t="s">
        <v>47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46370</v>
      </c>
      <c r="B26" s="29" t="s">
        <v>48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46371</v>
      </c>
      <c r="B27" s="29" t="s">
        <v>49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46372</v>
      </c>
      <c r="B28" s="29" t="s">
        <v>50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46373</v>
      </c>
      <c r="B29" s="29" t="s">
        <v>44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46374</v>
      </c>
      <c r="B30" s="29" t="s">
        <v>45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36" t="n">
        <v>46375</v>
      </c>
      <c r="B31" s="37" t="s">
        <v>46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36" t="n">
        <v>46376</v>
      </c>
      <c r="B32" s="37" t="s">
        <v>47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46377</v>
      </c>
      <c r="B33" s="29" t="s">
        <v>48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46378</v>
      </c>
      <c r="B34" s="29" t="s">
        <v>49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46379</v>
      </c>
      <c r="B35" s="29" t="s">
        <v>50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46380</v>
      </c>
      <c r="B36" s="29" t="s">
        <v>44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46381</v>
      </c>
      <c r="B37" s="29" t="s">
        <v>45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36" t="n">
        <v>46382</v>
      </c>
      <c r="B38" s="37" t="s">
        <v>46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36" t="n">
        <v>46383</v>
      </c>
      <c r="B39" s="37" t="s">
        <v>47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46384</v>
      </c>
      <c r="B40" s="29" t="s">
        <v>48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46385</v>
      </c>
      <c r="B41" s="29" t="s">
        <v>49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46386</v>
      </c>
      <c r="B42" s="29" t="s">
        <v>50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28" t="n">
        <v>46387</v>
      </c>
      <c r="B43" s="29" t="s">
        <v>44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Dicembre 2026 — &amp;"Calibri,Bold"&amp;D</oddHeader>
    <oddFooter>&amp;C&amp;8 NoBadge — nobadge.it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11"/>
    <col collapsed="false" customWidth="true" hidden="false" outlineLevel="0" max="7" min="4" style="0" width="9"/>
    <col collapsed="false" customWidth="true" hidden="false" outlineLevel="0" max="8" min="8" style="0" width="10"/>
    <col collapsed="false" customWidth="true" hidden="false" outlineLevel="0" max="9" min="9" style="0" width="14"/>
  </cols>
  <sheetData>
    <row r="1" customFormat="false" ht="15" hidden="false" customHeight="false" outlineLevel="0" collapsed="false">
      <c r="A1" s="8" t="s">
        <v>69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70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71</v>
      </c>
      <c r="B5" s="46" t="str">
        <f aca="false">Gennaio!B5</f>
        <v>Mario Rossi</v>
      </c>
      <c r="C5" s="46"/>
      <c r="D5" s="46"/>
      <c r="E5" s="10" t="s">
        <v>72</v>
      </c>
      <c r="F5" s="47" t="n">
        <v>2026</v>
      </c>
      <c r="G5" s="10" t="s">
        <v>25</v>
      </c>
      <c r="H5" s="48" t="n">
        <f aca="false">Gennaio!I5</f>
        <v>15</v>
      </c>
      <c r="I5" s="48"/>
    </row>
    <row r="7" customFormat="false" ht="21.75" hidden="false" customHeight="true" outlineLevel="0" collapsed="false">
      <c r="A7" s="15" t="s">
        <v>73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74</v>
      </c>
      <c r="D8" s="16" t="s">
        <v>75</v>
      </c>
      <c r="E8" s="16" t="s">
        <v>76</v>
      </c>
      <c r="F8" s="16" t="s">
        <v>77</v>
      </c>
      <c r="G8" s="16" t="s">
        <v>33</v>
      </c>
      <c r="H8" s="17" t="s">
        <v>78</v>
      </c>
      <c r="I8" s="17"/>
    </row>
    <row r="9" customFormat="false" ht="36" hidden="false" customHeight="true" outlineLevel="0" collapsed="false">
      <c r="A9" s="49" t="n">
        <f aca="false">SUM(B11:B22)</f>
        <v>0</v>
      </c>
      <c r="B9" s="50" t="n">
        <f aca="false">SUM(C11:C22)</f>
        <v>0</v>
      </c>
      <c r="C9" s="51" t="n">
        <f aca="false">SUM(D11:D22)</f>
        <v>0</v>
      </c>
      <c r="D9" s="52" t="n">
        <f aca="false">SUM(E11:E22)</f>
        <v>0</v>
      </c>
      <c r="E9" s="53" t="n">
        <f aca="false">SUM(F11:F22)</f>
        <v>0</v>
      </c>
      <c r="F9" s="54" t="n">
        <f aca="false">SUM(G11:G22)</f>
        <v>0</v>
      </c>
      <c r="G9" s="55" t="n">
        <f aca="false">SUM(H11:H22)</f>
        <v>0</v>
      </c>
      <c r="H9" s="56" t="n">
        <f aca="false">SUM(I11:I22)</f>
        <v>0</v>
      </c>
      <c r="I9" s="56"/>
    </row>
    <row r="10" customFormat="false" ht="30" hidden="false" customHeight="true" outlineLevel="0" collapsed="false">
      <c r="A10" s="57" t="s">
        <v>79</v>
      </c>
      <c r="B10" s="57" t="s">
        <v>27</v>
      </c>
      <c r="C10" s="57" t="s">
        <v>28</v>
      </c>
      <c r="D10" s="57" t="s">
        <v>29</v>
      </c>
      <c r="E10" s="57" t="s">
        <v>30</v>
      </c>
      <c r="F10" s="57" t="s">
        <v>31</v>
      </c>
      <c r="G10" s="57" t="s">
        <v>32</v>
      </c>
      <c r="H10" s="57" t="s">
        <v>80</v>
      </c>
      <c r="I10" s="57" t="s">
        <v>34</v>
      </c>
    </row>
    <row r="11" customFormat="false" ht="21.75" hidden="false" customHeight="true" outlineLevel="0" collapsed="false">
      <c r="A11" s="58" t="s">
        <v>81</v>
      </c>
      <c r="B11" s="59" t="n">
        <f aca="false">Gennaio!F45</f>
        <v>0</v>
      </c>
      <c r="C11" s="33" t="n">
        <f aca="false">Gennaio!G45</f>
        <v>0</v>
      </c>
      <c r="D11" s="60" t="n">
        <f aca="false">COUNTIF(Gennaio!H13:H43,"F")</f>
        <v>0</v>
      </c>
      <c r="E11" s="61" t="n">
        <f aca="false">COUNTIF(Gennaio!H13:H43,"P")</f>
        <v>0</v>
      </c>
      <c r="F11" s="62" t="n">
        <f aca="false">COUNTIF(Gennaio!H13:H43,"M")</f>
        <v>0</v>
      </c>
      <c r="G11" s="63" t="n">
        <f aca="false">COUNTIF(Gennaio!H13:H43,"ROL")</f>
        <v>0</v>
      </c>
      <c r="H11" s="64" t="n">
        <f aca="false">COUNTIF(Gennaio!F13:F43,"&gt;0")</f>
        <v>0</v>
      </c>
      <c r="I11" s="65" t="n">
        <f aca="false">B11*$H$5</f>
        <v>0</v>
      </c>
    </row>
    <row r="12" customFormat="false" ht="21.75" hidden="false" customHeight="true" outlineLevel="0" collapsed="false">
      <c r="A12" s="58" t="s">
        <v>82</v>
      </c>
      <c r="B12" s="59" t="n">
        <f aca="false">Febbraio!F45</f>
        <v>0</v>
      </c>
      <c r="C12" s="33" t="n">
        <f aca="false">Febbraio!G45</f>
        <v>0</v>
      </c>
      <c r="D12" s="60" t="n">
        <f aca="false">COUNTIF(Febbraio!H13:H43,"F")</f>
        <v>0</v>
      </c>
      <c r="E12" s="61" t="n">
        <f aca="false">COUNTIF(Febbraio!H13:H43,"P")</f>
        <v>0</v>
      </c>
      <c r="F12" s="62" t="n">
        <f aca="false">COUNTIF(Febbraio!H13:H43,"M")</f>
        <v>0</v>
      </c>
      <c r="G12" s="63" t="n">
        <f aca="false">COUNTIF(Febbraio!H13:H43,"ROL")</f>
        <v>0</v>
      </c>
      <c r="H12" s="64" t="n">
        <f aca="false">COUNTIF(Febbraio!F13:F43,"&gt;0")</f>
        <v>0</v>
      </c>
      <c r="I12" s="65" t="n">
        <f aca="false">B12*$H$5</f>
        <v>0</v>
      </c>
    </row>
    <row r="13" customFormat="false" ht="21.75" hidden="false" customHeight="true" outlineLevel="0" collapsed="false">
      <c r="A13" s="58" t="s">
        <v>83</v>
      </c>
      <c r="B13" s="59" t="n">
        <f aca="false">Marzo!F45</f>
        <v>0</v>
      </c>
      <c r="C13" s="33" t="n">
        <f aca="false">Marzo!G45</f>
        <v>0</v>
      </c>
      <c r="D13" s="60" t="n">
        <f aca="false">COUNTIF(Marzo!H13:H43,"F")</f>
        <v>0</v>
      </c>
      <c r="E13" s="61" t="n">
        <f aca="false">COUNTIF(Marzo!H13:H43,"P")</f>
        <v>0</v>
      </c>
      <c r="F13" s="62" t="n">
        <f aca="false">COUNTIF(Marzo!H13:H43,"M")</f>
        <v>0</v>
      </c>
      <c r="G13" s="63" t="n">
        <f aca="false">COUNTIF(Marzo!H13:H43,"ROL")</f>
        <v>0</v>
      </c>
      <c r="H13" s="64" t="n">
        <f aca="false">COUNTIF(Marzo!F13:F43,"&gt;0")</f>
        <v>0</v>
      </c>
      <c r="I13" s="65" t="n">
        <f aca="false">B13*$H$5</f>
        <v>0</v>
      </c>
    </row>
    <row r="14" customFormat="false" ht="21.75" hidden="false" customHeight="true" outlineLevel="0" collapsed="false">
      <c r="A14" s="58" t="s">
        <v>84</v>
      </c>
      <c r="B14" s="59" t="n">
        <f aca="false">Aprile!F45</f>
        <v>0</v>
      </c>
      <c r="C14" s="33" t="n">
        <f aca="false">Aprile!G45</f>
        <v>0</v>
      </c>
      <c r="D14" s="60" t="n">
        <f aca="false">COUNTIF(Aprile!H13:H43,"F")</f>
        <v>0</v>
      </c>
      <c r="E14" s="61" t="n">
        <f aca="false">COUNTIF(Aprile!H13:H43,"P")</f>
        <v>0</v>
      </c>
      <c r="F14" s="62" t="n">
        <f aca="false">COUNTIF(Aprile!H13:H43,"M")</f>
        <v>0</v>
      </c>
      <c r="G14" s="63" t="n">
        <f aca="false">COUNTIF(Aprile!H13:H43,"ROL")</f>
        <v>0</v>
      </c>
      <c r="H14" s="64" t="n">
        <f aca="false">COUNTIF(Aprile!F13:F43,"&gt;0")</f>
        <v>0</v>
      </c>
      <c r="I14" s="65" t="n">
        <f aca="false">B14*$H$5</f>
        <v>0</v>
      </c>
    </row>
    <row r="15" customFormat="false" ht="21.75" hidden="false" customHeight="true" outlineLevel="0" collapsed="false">
      <c r="A15" s="58" t="s">
        <v>85</v>
      </c>
      <c r="B15" s="59" t="n">
        <f aca="false">Maggio!F45</f>
        <v>0</v>
      </c>
      <c r="C15" s="33" t="n">
        <f aca="false">Maggio!G45</f>
        <v>0</v>
      </c>
      <c r="D15" s="60" t="n">
        <f aca="false">COUNTIF(Maggio!H13:H43,"F")</f>
        <v>0</v>
      </c>
      <c r="E15" s="61" t="n">
        <f aca="false">COUNTIF(Maggio!H13:H43,"P")</f>
        <v>0</v>
      </c>
      <c r="F15" s="62" t="n">
        <f aca="false">COUNTIF(Maggio!H13:H43,"M")</f>
        <v>0</v>
      </c>
      <c r="G15" s="63" t="n">
        <f aca="false">COUNTIF(Maggio!H13:H43,"ROL")</f>
        <v>0</v>
      </c>
      <c r="H15" s="64" t="n">
        <f aca="false">COUNTIF(Maggio!F13:F43,"&gt;0")</f>
        <v>0</v>
      </c>
      <c r="I15" s="65" t="n">
        <f aca="false">B15*$H$5</f>
        <v>0</v>
      </c>
    </row>
    <row r="16" customFormat="false" ht="21.75" hidden="false" customHeight="true" outlineLevel="0" collapsed="false">
      <c r="A16" s="58" t="s">
        <v>86</v>
      </c>
      <c r="B16" s="59" t="n">
        <f aca="false">Giugno!F45</f>
        <v>0</v>
      </c>
      <c r="C16" s="33" t="n">
        <f aca="false">Giugno!G45</f>
        <v>0</v>
      </c>
      <c r="D16" s="60" t="n">
        <f aca="false">COUNTIF(Giugno!H13:H43,"F")</f>
        <v>0</v>
      </c>
      <c r="E16" s="61" t="n">
        <f aca="false">COUNTIF(Giugno!H13:H43,"P")</f>
        <v>0</v>
      </c>
      <c r="F16" s="62" t="n">
        <f aca="false">COUNTIF(Giugno!H13:H43,"M")</f>
        <v>0</v>
      </c>
      <c r="G16" s="63" t="n">
        <f aca="false">COUNTIF(Giugno!H13:H43,"ROL")</f>
        <v>0</v>
      </c>
      <c r="H16" s="64" t="n">
        <f aca="false">COUNTIF(Giugno!F13:F43,"&gt;0")</f>
        <v>0</v>
      </c>
      <c r="I16" s="65" t="n">
        <f aca="false">B16*$H$5</f>
        <v>0</v>
      </c>
    </row>
    <row r="17" customFormat="false" ht="21.75" hidden="false" customHeight="true" outlineLevel="0" collapsed="false">
      <c r="A17" s="58" t="s">
        <v>87</v>
      </c>
      <c r="B17" s="59" t="n">
        <f aca="false">Luglio!F45</f>
        <v>0</v>
      </c>
      <c r="C17" s="33" t="n">
        <f aca="false">Luglio!G45</f>
        <v>0</v>
      </c>
      <c r="D17" s="60" t="n">
        <f aca="false">COUNTIF(Luglio!H13:H43,"F")</f>
        <v>0</v>
      </c>
      <c r="E17" s="61" t="n">
        <f aca="false">COUNTIF(Luglio!H13:H43,"P")</f>
        <v>0</v>
      </c>
      <c r="F17" s="62" t="n">
        <f aca="false">COUNTIF(Luglio!H13:H43,"M")</f>
        <v>0</v>
      </c>
      <c r="G17" s="63" t="n">
        <f aca="false">COUNTIF(Luglio!H13:H43,"ROL")</f>
        <v>0</v>
      </c>
      <c r="H17" s="64" t="n">
        <f aca="false">COUNTIF(Luglio!F13:F43,"&gt;0")</f>
        <v>0</v>
      </c>
      <c r="I17" s="65" t="n">
        <f aca="false">B17*$H$5</f>
        <v>0</v>
      </c>
    </row>
    <row r="18" customFormat="false" ht="21.75" hidden="false" customHeight="true" outlineLevel="0" collapsed="false">
      <c r="A18" s="58" t="s">
        <v>88</v>
      </c>
      <c r="B18" s="59" t="n">
        <f aca="false">Agosto!F45</f>
        <v>0</v>
      </c>
      <c r="C18" s="33" t="n">
        <f aca="false">Agosto!G45</f>
        <v>0</v>
      </c>
      <c r="D18" s="60" t="n">
        <f aca="false">COUNTIF(Agosto!H13:H43,"F")</f>
        <v>0</v>
      </c>
      <c r="E18" s="61" t="n">
        <f aca="false">COUNTIF(Agosto!H13:H43,"P")</f>
        <v>0</v>
      </c>
      <c r="F18" s="62" t="n">
        <f aca="false">COUNTIF(Agosto!H13:H43,"M")</f>
        <v>0</v>
      </c>
      <c r="G18" s="63" t="n">
        <f aca="false">COUNTIF(Agosto!H13:H43,"ROL")</f>
        <v>0</v>
      </c>
      <c r="H18" s="64" t="n">
        <f aca="false">COUNTIF(Agosto!F13:F43,"&gt;0")</f>
        <v>0</v>
      </c>
      <c r="I18" s="65" t="n">
        <f aca="false">B18*$H$5</f>
        <v>0</v>
      </c>
    </row>
    <row r="19" customFormat="false" ht="21.75" hidden="false" customHeight="true" outlineLevel="0" collapsed="false">
      <c r="A19" s="58" t="s">
        <v>89</v>
      </c>
      <c r="B19" s="59" t="n">
        <f aca="false">Settembre!F45</f>
        <v>0</v>
      </c>
      <c r="C19" s="33" t="n">
        <f aca="false">Settembre!G45</f>
        <v>0</v>
      </c>
      <c r="D19" s="60" t="n">
        <f aca="false">COUNTIF(Settembre!H13:H43,"F")</f>
        <v>0</v>
      </c>
      <c r="E19" s="61" t="n">
        <f aca="false">COUNTIF(Settembre!H13:H43,"P")</f>
        <v>0</v>
      </c>
      <c r="F19" s="62" t="n">
        <f aca="false">COUNTIF(Settembre!H13:H43,"M")</f>
        <v>0</v>
      </c>
      <c r="G19" s="63" t="n">
        <f aca="false">COUNTIF(Settembre!H13:H43,"ROL")</f>
        <v>0</v>
      </c>
      <c r="H19" s="64" t="n">
        <f aca="false">COUNTIF(Settembre!F13:F43,"&gt;0")</f>
        <v>0</v>
      </c>
      <c r="I19" s="65" t="n">
        <f aca="false">B19*$H$5</f>
        <v>0</v>
      </c>
    </row>
    <row r="20" customFormat="false" ht="21.75" hidden="false" customHeight="true" outlineLevel="0" collapsed="false">
      <c r="A20" s="58" t="s">
        <v>90</v>
      </c>
      <c r="B20" s="59" t="n">
        <f aca="false">Ottobre!F45</f>
        <v>0</v>
      </c>
      <c r="C20" s="33" t="n">
        <f aca="false">Ottobre!G45</f>
        <v>0</v>
      </c>
      <c r="D20" s="60" t="n">
        <f aca="false">COUNTIF(Ottobre!H13:H43,"F")</f>
        <v>0</v>
      </c>
      <c r="E20" s="61" t="n">
        <f aca="false">COUNTIF(Ottobre!H13:H43,"P")</f>
        <v>0</v>
      </c>
      <c r="F20" s="62" t="n">
        <f aca="false">COUNTIF(Ottobre!H13:H43,"M")</f>
        <v>0</v>
      </c>
      <c r="G20" s="63" t="n">
        <f aca="false">COUNTIF(Ottobre!H13:H43,"ROL")</f>
        <v>0</v>
      </c>
      <c r="H20" s="64" t="n">
        <f aca="false">COUNTIF(Ottobre!F13:F43,"&gt;0")</f>
        <v>0</v>
      </c>
      <c r="I20" s="65" t="n">
        <f aca="false">B20*$H$5</f>
        <v>0</v>
      </c>
    </row>
    <row r="21" customFormat="false" ht="21.75" hidden="false" customHeight="true" outlineLevel="0" collapsed="false">
      <c r="A21" s="58" t="s">
        <v>91</v>
      </c>
      <c r="B21" s="59" t="n">
        <f aca="false">Novembre!F45</f>
        <v>0</v>
      </c>
      <c r="C21" s="33" t="n">
        <f aca="false">Novembre!G45</f>
        <v>0</v>
      </c>
      <c r="D21" s="60" t="n">
        <f aca="false">COUNTIF(Novembre!H13:H43,"F")</f>
        <v>0</v>
      </c>
      <c r="E21" s="61" t="n">
        <f aca="false">COUNTIF(Novembre!H13:H43,"P")</f>
        <v>0</v>
      </c>
      <c r="F21" s="62" t="n">
        <f aca="false">COUNTIF(Novembre!H13:H43,"M")</f>
        <v>0</v>
      </c>
      <c r="G21" s="63" t="n">
        <f aca="false">COUNTIF(Novembre!H13:H43,"ROL")</f>
        <v>0</v>
      </c>
      <c r="H21" s="64" t="n">
        <f aca="false">COUNTIF(Novembre!F13:F43,"&gt;0")</f>
        <v>0</v>
      </c>
      <c r="I21" s="65" t="n">
        <f aca="false">B21*$H$5</f>
        <v>0</v>
      </c>
    </row>
    <row r="22" customFormat="false" ht="21.75" hidden="false" customHeight="true" outlineLevel="0" collapsed="false">
      <c r="A22" s="58" t="s">
        <v>92</v>
      </c>
      <c r="B22" s="59" t="n">
        <f aca="false">Dicembre!F45</f>
        <v>0</v>
      </c>
      <c r="C22" s="33" t="n">
        <f aca="false">Dicembre!G45</f>
        <v>0</v>
      </c>
      <c r="D22" s="60" t="n">
        <f aca="false">COUNTIF(Dicembre!H13:H43,"F")</f>
        <v>0</v>
      </c>
      <c r="E22" s="61" t="n">
        <f aca="false">COUNTIF(Dicembre!H13:H43,"P")</f>
        <v>0</v>
      </c>
      <c r="F22" s="62" t="n">
        <f aca="false">COUNTIF(Dicembre!H13:H43,"M")</f>
        <v>0</v>
      </c>
      <c r="G22" s="63" t="n">
        <f aca="false">COUNTIF(Dicembre!H13:H43,"ROL")</f>
        <v>0</v>
      </c>
      <c r="H22" s="64" t="n">
        <f aca="false">COUNTIF(Dicembre!F13:F43,"&gt;0")</f>
        <v>0</v>
      </c>
      <c r="I22" s="65" t="n">
        <f aca="false">B22*$H$5</f>
        <v>0</v>
      </c>
    </row>
    <row r="23" customFormat="false" ht="27.75" hidden="false" customHeight="true" outlineLevel="0" collapsed="false">
      <c r="A23" s="66" t="s">
        <v>93</v>
      </c>
      <c r="B23" s="39" t="n">
        <f aca="false">SUM(B11:B22)</f>
        <v>0</v>
      </c>
      <c r="C23" s="40" t="n">
        <f aca="false">SUM(C11:C22)</f>
        <v>0</v>
      </c>
      <c r="D23" s="67" t="n">
        <f aca="false">SUM(D11:D22)</f>
        <v>0</v>
      </c>
      <c r="E23" s="67" t="n">
        <f aca="false">SUM(E11:E22)</f>
        <v>0</v>
      </c>
      <c r="F23" s="67" t="n">
        <f aca="false">SUM(F11:F22)</f>
        <v>0</v>
      </c>
      <c r="G23" s="67" t="n">
        <f aca="false">SUM(G11:G22)</f>
        <v>0</v>
      </c>
      <c r="H23" s="67" t="n">
        <f aca="false">SUM(H11:H22)</f>
        <v>0</v>
      </c>
      <c r="I23" s="68" t="n">
        <f aca="false">SUM(I11:I22)</f>
        <v>0</v>
      </c>
    </row>
    <row r="25" customFormat="false" ht="25.5" hidden="false" customHeight="true" outlineLevel="0" collapsed="false">
      <c r="A25" s="6" t="s">
        <v>94</v>
      </c>
      <c r="B25" s="6"/>
      <c r="C25" s="6"/>
      <c r="D25" s="6"/>
      <c r="E25" s="6"/>
      <c r="F25" s="6"/>
      <c r="G25" s="6"/>
      <c r="H25" s="6"/>
      <c r="I25" s="6"/>
    </row>
    <row r="26" customFormat="false" ht="49.5" hidden="false" customHeight="true" outlineLevel="0" collapsed="false">
      <c r="A26" s="44" t="s">
        <v>95</v>
      </c>
      <c r="B26" s="44"/>
      <c r="C26" s="44"/>
      <c r="D26" s="44"/>
      <c r="E26" s="44"/>
      <c r="F26" s="44"/>
      <c r="G26" s="44"/>
      <c r="H26" s="44"/>
      <c r="I26" s="44"/>
    </row>
  </sheetData>
  <mergeCells count="10">
    <mergeCell ref="A1:I2"/>
    <mergeCell ref="A3:I3"/>
    <mergeCell ref="A4:I4"/>
    <mergeCell ref="B5:D5"/>
    <mergeCell ref="H5:I5"/>
    <mergeCell ref="A7:I7"/>
    <mergeCell ref="H8:I8"/>
    <mergeCell ref="H9:I9"/>
    <mergeCell ref="A25:I25"/>
    <mergeCell ref="A26:I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17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46023</v>
      </c>
      <c r="B13" s="29" t="s">
        <v>44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46024</v>
      </c>
      <c r="B14" s="29" t="s">
        <v>45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36" t="n">
        <v>46025</v>
      </c>
      <c r="B15" s="37" t="s">
        <v>46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36" t="n">
        <v>46026</v>
      </c>
      <c r="B16" s="37" t="s">
        <v>47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46027</v>
      </c>
      <c r="B17" s="29" t="s">
        <v>48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46028</v>
      </c>
      <c r="B18" s="29" t="s">
        <v>49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46029</v>
      </c>
      <c r="B19" s="29" t="s">
        <v>50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46030</v>
      </c>
      <c r="B20" s="29" t="s">
        <v>44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46031</v>
      </c>
      <c r="B21" s="29" t="s">
        <v>45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36" t="n">
        <v>46032</v>
      </c>
      <c r="B22" s="37" t="s">
        <v>46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36" t="n">
        <v>46033</v>
      </c>
      <c r="B23" s="37" t="s">
        <v>47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46034</v>
      </c>
      <c r="B24" s="29" t="s">
        <v>48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46035</v>
      </c>
      <c r="B25" s="29" t="s">
        <v>49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46036</v>
      </c>
      <c r="B26" s="29" t="s">
        <v>50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46037</v>
      </c>
      <c r="B27" s="29" t="s">
        <v>44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46038</v>
      </c>
      <c r="B28" s="29" t="s">
        <v>45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36" t="n">
        <v>46039</v>
      </c>
      <c r="B29" s="37" t="s">
        <v>46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36" t="n">
        <v>46040</v>
      </c>
      <c r="B30" s="37" t="s">
        <v>47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46041</v>
      </c>
      <c r="B31" s="29" t="s">
        <v>48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46042</v>
      </c>
      <c r="B32" s="29" t="s">
        <v>49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46043</v>
      </c>
      <c r="B33" s="29" t="s">
        <v>50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46044</v>
      </c>
      <c r="B34" s="29" t="s">
        <v>44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46045</v>
      </c>
      <c r="B35" s="29" t="s">
        <v>45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36" t="n">
        <v>46046</v>
      </c>
      <c r="B36" s="37" t="s">
        <v>46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36" t="n">
        <v>46047</v>
      </c>
      <c r="B37" s="37" t="s">
        <v>47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46048</v>
      </c>
      <c r="B38" s="29" t="s">
        <v>48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46049</v>
      </c>
      <c r="B39" s="29" t="s">
        <v>49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46050</v>
      </c>
      <c r="B40" s="29" t="s">
        <v>50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46051</v>
      </c>
      <c r="B41" s="29" t="s">
        <v>44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46052</v>
      </c>
      <c r="B42" s="29" t="s">
        <v>45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36" t="n">
        <v>46053</v>
      </c>
      <c r="B43" s="37" t="s">
        <v>46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Gennaio 2026 — &amp;"Calibri,Bold"&amp;D</oddHeader>
    <oddFooter>&amp;C&amp;8 NoBadge — nobadge.it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58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36" t="n">
        <v>46054</v>
      </c>
      <c r="B13" s="37" t="s">
        <v>47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46055</v>
      </c>
      <c r="B14" s="29" t="s">
        <v>48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46056</v>
      </c>
      <c r="B15" s="29" t="s">
        <v>49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46057</v>
      </c>
      <c r="B16" s="29" t="s">
        <v>50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46058</v>
      </c>
      <c r="B17" s="29" t="s">
        <v>44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46059</v>
      </c>
      <c r="B18" s="29" t="s">
        <v>45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36" t="n">
        <v>46060</v>
      </c>
      <c r="B19" s="37" t="s">
        <v>46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36" t="n">
        <v>46061</v>
      </c>
      <c r="B20" s="37" t="s">
        <v>47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46062</v>
      </c>
      <c r="B21" s="29" t="s">
        <v>48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46063</v>
      </c>
      <c r="B22" s="29" t="s">
        <v>49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46064</v>
      </c>
      <c r="B23" s="29" t="s">
        <v>50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46065</v>
      </c>
      <c r="B24" s="29" t="s">
        <v>44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46066</v>
      </c>
      <c r="B25" s="29" t="s">
        <v>45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36" t="n">
        <v>46067</v>
      </c>
      <c r="B26" s="37" t="s">
        <v>46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36" t="n">
        <v>46068</v>
      </c>
      <c r="B27" s="37" t="s">
        <v>47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46069</v>
      </c>
      <c r="B28" s="29" t="s">
        <v>48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46070</v>
      </c>
      <c r="B29" s="29" t="s">
        <v>49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46071</v>
      </c>
      <c r="B30" s="29" t="s">
        <v>50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46072</v>
      </c>
      <c r="B31" s="29" t="s">
        <v>44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46073</v>
      </c>
      <c r="B32" s="29" t="s">
        <v>45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36" t="n">
        <v>46074</v>
      </c>
      <c r="B33" s="37" t="s">
        <v>46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36" t="n">
        <v>46075</v>
      </c>
      <c r="B34" s="37" t="s">
        <v>47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46076</v>
      </c>
      <c r="B35" s="29" t="s">
        <v>48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46077</v>
      </c>
      <c r="B36" s="29" t="s">
        <v>49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46078</v>
      </c>
      <c r="B37" s="29" t="s">
        <v>50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46079</v>
      </c>
      <c r="B38" s="29" t="s">
        <v>44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46080</v>
      </c>
      <c r="B39" s="29" t="s">
        <v>45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36" t="n">
        <v>46081</v>
      </c>
      <c r="B40" s="37" t="s">
        <v>46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45"/>
      <c r="B41" s="45"/>
      <c r="C41" s="45"/>
      <c r="D41" s="45"/>
      <c r="E41" s="45"/>
      <c r="F41" s="45"/>
      <c r="G41" s="45"/>
      <c r="H41" s="45"/>
      <c r="I41" s="45"/>
    </row>
    <row r="42" customFormat="false" ht="21.75" hidden="false" customHeight="true" outlineLevel="0" collapsed="false">
      <c r="A42" s="45"/>
      <c r="B42" s="45"/>
      <c r="C42" s="45"/>
      <c r="D42" s="45"/>
      <c r="E42" s="45"/>
      <c r="F42" s="45"/>
      <c r="G42" s="45"/>
      <c r="H42" s="45"/>
      <c r="I42" s="45"/>
    </row>
    <row r="43" customFormat="false" ht="21.75" hidden="false" customHeight="true" outlineLevel="0" collapsed="false">
      <c r="A43" s="45"/>
      <c r="B43" s="45"/>
      <c r="C43" s="45"/>
      <c r="D43" s="45"/>
      <c r="E43" s="45"/>
      <c r="F43" s="45"/>
      <c r="G43" s="45"/>
      <c r="H43" s="45"/>
      <c r="I43" s="4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0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Febbraio 2026 — &amp;"Calibri,Bold"&amp;D</oddHeader>
    <oddFooter>&amp;C&amp;8 NoBadge — nobadge.it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59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36" t="n">
        <v>46082</v>
      </c>
      <c r="B13" s="37" t="s">
        <v>47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46083</v>
      </c>
      <c r="B14" s="29" t="s">
        <v>48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46084</v>
      </c>
      <c r="B15" s="29" t="s">
        <v>49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46085</v>
      </c>
      <c r="B16" s="29" t="s">
        <v>50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46086</v>
      </c>
      <c r="B17" s="29" t="s">
        <v>44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46087</v>
      </c>
      <c r="B18" s="29" t="s">
        <v>45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36" t="n">
        <v>46088</v>
      </c>
      <c r="B19" s="37" t="s">
        <v>46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36" t="n">
        <v>46089</v>
      </c>
      <c r="B20" s="37" t="s">
        <v>47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46090</v>
      </c>
      <c r="B21" s="29" t="s">
        <v>48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46091</v>
      </c>
      <c r="B22" s="29" t="s">
        <v>49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46092</v>
      </c>
      <c r="B23" s="29" t="s">
        <v>50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46093</v>
      </c>
      <c r="B24" s="29" t="s">
        <v>44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46094</v>
      </c>
      <c r="B25" s="29" t="s">
        <v>45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36" t="n">
        <v>46095</v>
      </c>
      <c r="B26" s="37" t="s">
        <v>46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36" t="n">
        <v>46096</v>
      </c>
      <c r="B27" s="37" t="s">
        <v>47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46097</v>
      </c>
      <c r="B28" s="29" t="s">
        <v>48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46098</v>
      </c>
      <c r="B29" s="29" t="s">
        <v>49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46099</v>
      </c>
      <c r="B30" s="29" t="s">
        <v>50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46100</v>
      </c>
      <c r="B31" s="29" t="s">
        <v>44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46101</v>
      </c>
      <c r="B32" s="29" t="s">
        <v>45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36" t="n">
        <v>46102</v>
      </c>
      <c r="B33" s="37" t="s">
        <v>46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36" t="n">
        <v>46103</v>
      </c>
      <c r="B34" s="37" t="s">
        <v>47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46104</v>
      </c>
      <c r="B35" s="29" t="s">
        <v>48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46105</v>
      </c>
      <c r="B36" s="29" t="s">
        <v>49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46106</v>
      </c>
      <c r="B37" s="29" t="s">
        <v>50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46107</v>
      </c>
      <c r="B38" s="29" t="s">
        <v>44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46108</v>
      </c>
      <c r="B39" s="29" t="s">
        <v>45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36" t="n">
        <v>46109</v>
      </c>
      <c r="B40" s="37" t="s">
        <v>46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36" t="n">
        <v>46110</v>
      </c>
      <c r="B41" s="37" t="s">
        <v>47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46111</v>
      </c>
      <c r="B42" s="29" t="s">
        <v>48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28" t="n">
        <v>46112</v>
      </c>
      <c r="B43" s="29" t="s">
        <v>49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Marzo 2026 — &amp;"Calibri,Bold"&amp;D</oddHeader>
    <oddFooter>&amp;C&amp;8 NoBadge — nobadge.it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60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46113</v>
      </c>
      <c r="B13" s="29" t="s">
        <v>50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46114</v>
      </c>
      <c r="B14" s="29" t="s">
        <v>44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46115</v>
      </c>
      <c r="B15" s="29" t="s">
        <v>45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36" t="n">
        <v>46116</v>
      </c>
      <c r="B16" s="37" t="s">
        <v>46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36" t="n">
        <v>46117</v>
      </c>
      <c r="B17" s="37" t="s">
        <v>47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46118</v>
      </c>
      <c r="B18" s="29" t="s">
        <v>48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46119</v>
      </c>
      <c r="B19" s="29" t="s">
        <v>49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46120</v>
      </c>
      <c r="B20" s="29" t="s">
        <v>50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46121</v>
      </c>
      <c r="B21" s="29" t="s">
        <v>44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46122</v>
      </c>
      <c r="B22" s="29" t="s">
        <v>45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36" t="n">
        <v>46123</v>
      </c>
      <c r="B23" s="37" t="s">
        <v>46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36" t="n">
        <v>46124</v>
      </c>
      <c r="B24" s="37" t="s">
        <v>47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46125</v>
      </c>
      <c r="B25" s="29" t="s">
        <v>48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46126</v>
      </c>
      <c r="B26" s="29" t="s">
        <v>49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46127</v>
      </c>
      <c r="B27" s="29" t="s">
        <v>50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46128</v>
      </c>
      <c r="B28" s="29" t="s">
        <v>44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46129</v>
      </c>
      <c r="B29" s="29" t="s">
        <v>45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36" t="n">
        <v>46130</v>
      </c>
      <c r="B30" s="37" t="s">
        <v>46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36" t="n">
        <v>46131</v>
      </c>
      <c r="B31" s="37" t="s">
        <v>47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46132</v>
      </c>
      <c r="B32" s="29" t="s">
        <v>48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46133</v>
      </c>
      <c r="B33" s="29" t="s">
        <v>49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46134</v>
      </c>
      <c r="B34" s="29" t="s">
        <v>50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46135</v>
      </c>
      <c r="B35" s="29" t="s">
        <v>44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46136</v>
      </c>
      <c r="B36" s="29" t="s">
        <v>45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36" t="n">
        <v>46137</v>
      </c>
      <c r="B37" s="37" t="s">
        <v>46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36" t="n">
        <v>46138</v>
      </c>
      <c r="B38" s="37" t="s">
        <v>47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46139</v>
      </c>
      <c r="B39" s="29" t="s">
        <v>48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46140</v>
      </c>
      <c r="B40" s="29" t="s">
        <v>49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46141</v>
      </c>
      <c r="B41" s="29" t="s">
        <v>50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46142</v>
      </c>
      <c r="B42" s="29" t="s">
        <v>44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45"/>
      <c r="B43" s="45"/>
      <c r="C43" s="45"/>
      <c r="D43" s="45"/>
      <c r="E43" s="45"/>
      <c r="F43" s="45"/>
      <c r="G43" s="45"/>
      <c r="H43" s="45"/>
      <c r="I43" s="4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2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Aprile 2026 — &amp;"Calibri,Bold"&amp;D</oddHeader>
    <oddFooter>&amp;C&amp;8 NoBadge — nobadge.it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61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46143</v>
      </c>
      <c r="B13" s="29" t="s">
        <v>45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36" t="n">
        <v>46144</v>
      </c>
      <c r="B14" s="37" t="s">
        <v>46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36" t="n">
        <v>46145</v>
      </c>
      <c r="B15" s="37" t="s">
        <v>47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46146</v>
      </c>
      <c r="B16" s="29" t="s">
        <v>48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46147</v>
      </c>
      <c r="B17" s="29" t="s">
        <v>49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46148</v>
      </c>
      <c r="B18" s="29" t="s">
        <v>50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46149</v>
      </c>
      <c r="B19" s="29" t="s">
        <v>44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46150</v>
      </c>
      <c r="B20" s="29" t="s">
        <v>45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36" t="n">
        <v>46151</v>
      </c>
      <c r="B21" s="37" t="s">
        <v>46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36" t="n">
        <v>46152</v>
      </c>
      <c r="B22" s="37" t="s">
        <v>47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46153</v>
      </c>
      <c r="B23" s="29" t="s">
        <v>48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46154</v>
      </c>
      <c r="B24" s="29" t="s">
        <v>49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46155</v>
      </c>
      <c r="B25" s="29" t="s">
        <v>50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46156</v>
      </c>
      <c r="B26" s="29" t="s">
        <v>44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46157</v>
      </c>
      <c r="B27" s="29" t="s">
        <v>45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36" t="n">
        <v>46158</v>
      </c>
      <c r="B28" s="37" t="s">
        <v>46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36" t="n">
        <v>46159</v>
      </c>
      <c r="B29" s="37" t="s">
        <v>47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46160</v>
      </c>
      <c r="B30" s="29" t="s">
        <v>48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46161</v>
      </c>
      <c r="B31" s="29" t="s">
        <v>49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46162</v>
      </c>
      <c r="B32" s="29" t="s">
        <v>50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46163</v>
      </c>
      <c r="B33" s="29" t="s">
        <v>44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46164</v>
      </c>
      <c r="B34" s="29" t="s">
        <v>45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36" t="n">
        <v>46165</v>
      </c>
      <c r="B35" s="37" t="s">
        <v>46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36" t="n">
        <v>46166</v>
      </c>
      <c r="B36" s="37" t="s">
        <v>47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46167</v>
      </c>
      <c r="B37" s="29" t="s">
        <v>48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46168</v>
      </c>
      <c r="B38" s="29" t="s">
        <v>49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46169</v>
      </c>
      <c r="B39" s="29" t="s">
        <v>50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46170</v>
      </c>
      <c r="B40" s="29" t="s">
        <v>44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46171</v>
      </c>
      <c r="B41" s="29" t="s">
        <v>45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36" t="n">
        <v>46172</v>
      </c>
      <c r="B42" s="37" t="s">
        <v>46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36" t="n">
        <v>46173</v>
      </c>
      <c r="B43" s="37" t="s">
        <v>47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Maggio 2026 — &amp;"Calibri,Bold"&amp;D</oddHeader>
    <oddFooter>&amp;C&amp;8 NoBadge — nobadge.it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62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46174</v>
      </c>
      <c r="B13" s="29" t="s">
        <v>48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46175</v>
      </c>
      <c r="B14" s="29" t="s">
        <v>49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46176</v>
      </c>
      <c r="B15" s="29" t="s">
        <v>50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46177</v>
      </c>
      <c r="B16" s="29" t="s">
        <v>44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46178</v>
      </c>
      <c r="B17" s="29" t="s">
        <v>45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36" t="n">
        <v>46179</v>
      </c>
      <c r="B18" s="37" t="s">
        <v>46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36" t="n">
        <v>46180</v>
      </c>
      <c r="B19" s="37" t="s">
        <v>47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46181</v>
      </c>
      <c r="B20" s="29" t="s">
        <v>48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46182</v>
      </c>
      <c r="B21" s="29" t="s">
        <v>49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46183</v>
      </c>
      <c r="B22" s="29" t="s">
        <v>50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46184</v>
      </c>
      <c r="B23" s="29" t="s">
        <v>44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46185</v>
      </c>
      <c r="B24" s="29" t="s">
        <v>45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36" t="n">
        <v>46186</v>
      </c>
      <c r="B25" s="37" t="s">
        <v>46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36" t="n">
        <v>46187</v>
      </c>
      <c r="B26" s="37" t="s">
        <v>47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46188</v>
      </c>
      <c r="B27" s="29" t="s">
        <v>48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46189</v>
      </c>
      <c r="B28" s="29" t="s">
        <v>49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46190</v>
      </c>
      <c r="B29" s="29" t="s">
        <v>50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46191</v>
      </c>
      <c r="B30" s="29" t="s">
        <v>44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46192</v>
      </c>
      <c r="B31" s="29" t="s">
        <v>45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36" t="n">
        <v>46193</v>
      </c>
      <c r="B32" s="37" t="s">
        <v>46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36" t="n">
        <v>46194</v>
      </c>
      <c r="B33" s="37" t="s">
        <v>47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46195</v>
      </c>
      <c r="B34" s="29" t="s">
        <v>48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46196</v>
      </c>
      <c r="B35" s="29" t="s">
        <v>49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46197</v>
      </c>
      <c r="B36" s="29" t="s">
        <v>50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46198</v>
      </c>
      <c r="B37" s="29" t="s">
        <v>44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46199</v>
      </c>
      <c r="B38" s="29" t="s">
        <v>45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36" t="n">
        <v>46200</v>
      </c>
      <c r="B39" s="37" t="s">
        <v>46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36" t="n">
        <v>46201</v>
      </c>
      <c r="B40" s="37" t="s">
        <v>47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46202</v>
      </c>
      <c r="B41" s="29" t="s">
        <v>48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46203</v>
      </c>
      <c r="B42" s="29" t="s">
        <v>49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45"/>
      <c r="B43" s="45"/>
      <c r="C43" s="45"/>
      <c r="D43" s="45"/>
      <c r="E43" s="45"/>
      <c r="F43" s="45"/>
      <c r="G43" s="45"/>
      <c r="H43" s="45"/>
      <c r="I43" s="4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2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Giugno 2026 — &amp;"Calibri,Bold"&amp;D</oddHeader>
    <oddFooter>&amp;C&amp;8 NoBadge — nobadge.it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63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28" t="n">
        <v>46204</v>
      </c>
      <c r="B13" s="29" t="s">
        <v>50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28" t="n">
        <v>46205</v>
      </c>
      <c r="B14" s="29" t="s">
        <v>44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46206</v>
      </c>
      <c r="B15" s="29" t="s">
        <v>45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36" t="n">
        <v>46207</v>
      </c>
      <c r="B16" s="37" t="s">
        <v>46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36" t="n">
        <v>46208</v>
      </c>
      <c r="B17" s="37" t="s">
        <v>47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46209</v>
      </c>
      <c r="B18" s="29" t="s">
        <v>48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46210</v>
      </c>
      <c r="B19" s="29" t="s">
        <v>49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28" t="n">
        <v>46211</v>
      </c>
      <c r="B20" s="29" t="s">
        <v>50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28" t="n">
        <v>46212</v>
      </c>
      <c r="B21" s="29" t="s">
        <v>44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46213</v>
      </c>
      <c r="B22" s="29" t="s">
        <v>45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36" t="n">
        <v>46214</v>
      </c>
      <c r="B23" s="37" t="s">
        <v>46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36" t="n">
        <v>46215</v>
      </c>
      <c r="B24" s="37" t="s">
        <v>47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46216</v>
      </c>
      <c r="B25" s="29" t="s">
        <v>48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46217</v>
      </c>
      <c r="B26" s="29" t="s">
        <v>49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28" t="n">
        <v>46218</v>
      </c>
      <c r="B27" s="29" t="s">
        <v>50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28" t="n">
        <v>46219</v>
      </c>
      <c r="B28" s="29" t="s">
        <v>44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46220</v>
      </c>
      <c r="B29" s="29" t="s">
        <v>45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36" t="n">
        <v>46221</v>
      </c>
      <c r="B30" s="37" t="s">
        <v>46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36" t="n">
        <v>46222</v>
      </c>
      <c r="B31" s="37" t="s">
        <v>47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46223</v>
      </c>
      <c r="B32" s="29" t="s">
        <v>48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46224</v>
      </c>
      <c r="B33" s="29" t="s">
        <v>49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28" t="n">
        <v>46225</v>
      </c>
      <c r="B34" s="29" t="s">
        <v>50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28" t="n">
        <v>46226</v>
      </c>
      <c r="B35" s="29" t="s">
        <v>44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46227</v>
      </c>
      <c r="B36" s="29" t="s">
        <v>45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36" t="n">
        <v>46228</v>
      </c>
      <c r="B37" s="37" t="s">
        <v>46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36" t="n">
        <v>46229</v>
      </c>
      <c r="B38" s="37" t="s">
        <v>47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46230</v>
      </c>
      <c r="B39" s="29" t="s">
        <v>48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46231</v>
      </c>
      <c r="B40" s="29" t="s">
        <v>49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28" t="n">
        <v>46232</v>
      </c>
      <c r="B41" s="29" t="s">
        <v>50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28" t="n">
        <v>46233</v>
      </c>
      <c r="B42" s="29" t="s">
        <v>44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28" t="n">
        <v>46234</v>
      </c>
      <c r="B43" s="29" t="s">
        <v>45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Luglio 2026 — &amp;"Calibri,Bold"&amp;D</oddHeader>
    <oddFooter>&amp;C&amp;8 NoBadge — nobadge.it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9"/>
    <col collapsed="false" customWidth="true" hidden="false" outlineLevel="0" max="4" min="3" style="0" width="11"/>
    <col collapsed="false" customWidth="true" hidden="false" outlineLevel="0" max="7" min="5" style="0" width="10"/>
    <col collapsed="false" customWidth="true" hidden="false" outlineLevel="0" max="8" min="8" style="0" width="11"/>
    <col collapsed="false" customWidth="true" hidden="false" outlineLevel="0" max="9" min="9" style="0" width="22"/>
  </cols>
  <sheetData>
    <row r="1" customFormat="false" ht="15" hidden="false" customHeight="false" outlineLevel="0" collapsed="false">
      <c r="A1" s="8" t="s">
        <v>64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15" hidden="false" customHeight="false" outlineLevel="0" collapsed="false">
      <c r="A3" s="9" t="s">
        <v>18</v>
      </c>
      <c r="B3" s="9"/>
      <c r="C3" s="9"/>
      <c r="D3" s="9"/>
      <c r="E3" s="9"/>
      <c r="F3" s="9"/>
      <c r="G3" s="9"/>
      <c r="H3" s="9"/>
      <c r="I3" s="9"/>
    </row>
    <row r="4" customFormat="false" ht="1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10" t="s">
        <v>20</v>
      </c>
      <c r="B5" s="11" t="s">
        <v>21</v>
      </c>
      <c r="C5" s="11"/>
      <c r="D5" s="10" t="s">
        <v>22</v>
      </c>
      <c r="E5" s="12" t="s">
        <v>23</v>
      </c>
      <c r="F5" s="10" t="s">
        <v>24</v>
      </c>
      <c r="G5" s="13" t="n">
        <v>8</v>
      </c>
      <c r="H5" s="10" t="s">
        <v>25</v>
      </c>
      <c r="I5" s="14" t="n">
        <v>15</v>
      </c>
    </row>
    <row r="7" customFormat="false" ht="21.75" hidden="false" customHeight="true" outlineLevel="0" collapsed="false">
      <c r="A7" s="15" t="s">
        <v>26</v>
      </c>
      <c r="B7" s="15"/>
      <c r="C7" s="15"/>
      <c r="D7" s="15"/>
      <c r="E7" s="15"/>
      <c r="F7" s="15"/>
      <c r="G7" s="15"/>
      <c r="H7" s="15"/>
      <c r="I7" s="15"/>
    </row>
    <row r="8" customFormat="false" ht="25.5" hidden="false" customHeight="true" outlineLevel="0" collapsed="false">
      <c r="A8" s="16" t="s">
        <v>27</v>
      </c>
      <c r="B8" s="16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6" t="s">
        <v>33</v>
      </c>
      <c r="H8" s="17" t="s">
        <v>34</v>
      </c>
      <c r="I8" s="17"/>
    </row>
    <row r="9" customFormat="false" ht="30" hidden="false" customHeight="true" outlineLevel="0" collapsed="false">
      <c r="A9" s="18" t="n">
        <f aca="false">SUM(F13:F43)</f>
        <v>0</v>
      </c>
      <c r="B9" s="19" t="n">
        <f aca="false">SUM(G13:G43)</f>
        <v>0</v>
      </c>
      <c r="C9" s="20" t="n">
        <f aca="false">COUNTIF(H13:H43,"F")</f>
        <v>0</v>
      </c>
      <c r="D9" s="21" t="n">
        <f aca="false">COUNTIF(H13:H43,"P")</f>
        <v>0</v>
      </c>
      <c r="E9" s="22" t="n">
        <f aca="false">COUNTIF(H13:H43,"M")</f>
        <v>0</v>
      </c>
      <c r="F9" s="23" t="n">
        <f aca="false">COUNTIF(H13:H43,"ROL")</f>
        <v>0</v>
      </c>
      <c r="G9" s="24" t="n">
        <f aca="false">COUNTIF(F13:F43,"&gt;0")</f>
        <v>0</v>
      </c>
      <c r="H9" s="25" t="n">
        <f aca="false">A9*$I$5</f>
        <v>0</v>
      </c>
      <c r="I9" s="25"/>
    </row>
    <row r="11" customFormat="false" ht="15" hidden="false" customHeight="false" outlineLevel="0" collapsed="false">
      <c r="A11" s="26" t="s">
        <v>35</v>
      </c>
      <c r="B11" s="26"/>
      <c r="C11" s="26"/>
      <c r="D11" s="26"/>
      <c r="E11" s="26"/>
      <c r="F11" s="26"/>
      <c r="G11" s="26"/>
      <c r="H11" s="26"/>
      <c r="I11" s="26"/>
    </row>
    <row r="12" customFormat="false" ht="31.5" hidden="false" customHeight="true" outlineLevel="0" collapsed="false">
      <c r="A12" s="27" t="s">
        <v>36</v>
      </c>
      <c r="B12" s="27" t="s">
        <v>37</v>
      </c>
      <c r="C12" s="27" t="s">
        <v>38</v>
      </c>
      <c r="D12" s="27" t="s">
        <v>39</v>
      </c>
      <c r="E12" s="27" t="s">
        <v>40</v>
      </c>
      <c r="F12" s="27" t="s">
        <v>41</v>
      </c>
      <c r="G12" s="27" t="s">
        <v>28</v>
      </c>
      <c r="H12" s="27" t="s">
        <v>42</v>
      </c>
      <c r="I12" s="27" t="s">
        <v>43</v>
      </c>
    </row>
    <row r="13" customFormat="false" ht="21.75" hidden="false" customHeight="true" outlineLevel="0" collapsed="false">
      <c r="A13" s="36" t="n">
        <v>46235</v>
      </c>
      <c r="B13" s="37" t="s">
        <v>46</v>
      </c>
      <c r="C13" s="30"/>
      <c r="D13" s="30"/>
      <c r="E13" s="31"/>
      <c r="F13" s="32" t="str">
        <f aca="false">IF(OR(C13="",D13=""),"",MAX(0,(D13-C13-IF(E13="",0,E13/1440))*24))</f>
        <v/>
      </c>
      <c r="G13" s="33" t="str">
        <f aca="false">IF(F13="","",MAX(0,F13-$G$5))</f>
        <v/>
      </c>
      <c r="H13" s="34"/>
      <c r="I13" s="35"/>
    </row>
    <row r="14" customFormat="false" ht="21.75" hidden="false" customHeight="true" outlineLevel="0" collapsed="false">
      <c r="A14" s="36" t="n">
        <v>46236</v>
      </c>
      <c r="B14" s="37" t="s">
        <v>47</v>
      </c>
      <c r="C14" s="30"/>
      <c r="D14" s="30"/>
      <c r="E14" s="31"/>
      <c r="F14" s="32" t="str">
        <f aca="false">IF(OR(C14="",D14=""),"",MAX(0,(D14-C14-IF(E14="",0,E14/1440))*24))</f>
        <v/>
      </c>
      <c r="G14" s="33" t="str">
        <f aca="false">IF(F14="","",MAX(0,F14-$G$5))</f>
        <v/>
      </c>
      <c r="H14" s="34"/>
      <c r="I14" s="35"/>
    </row>
    <row r="15" customFormat="false" ht="21.75" hidden="false" customHeight="true" outlineLevel="0" collapsed="false">
      <c r="A15" s="28" t="n">
        <v>46237</v>
      </c>
      <c r="B15" s="29" t="s">
        <v>48</v>
      </c>
      <c r="C15" s="30"/>
      <c r="D15" s="30"/>
      <c r="E15" s="31"/>
      <c r="F15" s="32" t="str">
        <f aca="false">IF(OR(C15="",D15=""),"",MAX(0,(D15-C15-IF(E15="",0,E15/1440))*24))</f>
        <v/>
      </c>
      <c r="G15" s="33" t="str">
        <f aca="false">IF(F15="","",MAX(0,F15-$G$5))</f>
        <v/>
      </c>
      <c r="H15" s="34"/>
      <c r="I15" s="35"/>
    </row>
    <row r="16" customFormat="false" ht="21.75" hidden="false" customHeight="true" outlineLevel="0" collapsed="false">
      <c r="A16" s="28" t="n">
        <v>46238</v>
      </c>
      <c r="B16" s="29" t="s">
        <v>49</v>
      </c>
      <c r="C16" s="30"/>
      <c r="D16" s="30"/>
      <c r="E16" s="31"/>
      <c r="F16" s="32" t="str">
        <f aca="false">IF(OR(C16="",D16=""),"",MAX(0,(D16-C16-IF(E16="",0,E16/1440))*24))</f>
        <v/>
      </c>
      <c r="G16" s="33" t="str">
        <f aca="false">IF(F16="","",MAX(0,F16-$G$5))</f>
        <v/>
      </c>
      <c r="H16" s="34"/>
      <c r="I16" s="35"/>
    </row>
    <row r="17" customFormat="false" ht="21.75" hidden="false" customHeight="true" outlineLevel="0" collapsed="false">
      <c r="A17" s="28" t="n">
        <v>46239</v>
      </c>
      <c r="B17" s="29" t="s">
        <v>50</v>
      </c>
      <c r="C17" s="30"/>
      <c r="D17" s="30"/>
      <c r="E17" s="31"/>
      <c r="F17" s="32" t="str">
        <f aca="false">IF(OR(C17="",D17=""),"",MAX(0,(D17-C17-IF(E17="",0,E17/1440))*24))</f>
        <v/>
      </c>
      <c r="G17" s="33" t="str">
        <f aca="false">IF(F17="","",MAX(0,F17-$G$5))</f>
        <v/>
      </c>
      <c r="H17" s="34"/>
      <c r="I17" s="35"/>
    </row>
    <row r="18" customFormat="false" ht="21.75" hidden="false" customHeight="true" outlineLevel="0" collapsed="false">
      <c r="A18" s="28" t="n">
        <v>46240</v>
      </c>
      <c r="B18" s="29" t="s">
        <v>44</v>
      </c>
      <c r="C18" s="30"/>
      <c r="D18" s="30"/>
      <c r="E18" s="31"/>
      <c r="F18" s="32" t="str">
        <f aca="false">IF(OR(C18="",D18=""),"",MAX(0,(D18-C18-IF(E18="",0,E18/1440))*24))</f>
        <v/>
      </c>
      <c r="G18" s="33" t="str">
        <f aca="false">IF(F18="","",MAX(0,F18-$G$5))</f>
        <v/>
      </c>
      <c r="H18" s="34"/>
      <c r="I18" s="35"/>
    </row>
    <row r="19" customFormat="false" ht="21.75" hidden="false" customHeight="true" outlineLevel="0" collapsed="false">
      <c r="A19" s="28" t="n">
        <v>46241</v>
      </c>
      <c r="B19" s="29" t="s">
        <v>45</v>
      </c>
      <c r="C19" s="30"/>
      <c r="D19" s="30"/>
      <c r="E19" s="31"/>
      <c r="F19" s="32" t="str">
        <f aca="false">IF(OR(C19="",D19=""),"",MAX(0,(D19-C19-IF(E19="",0,E19/1440))*24))</f>
        <v/>
      </c>
      <c r="G19" s="33" t="str">
        <f aca="false">IF(F19="","",MAX(0,F19-$G$5))</f>
        <v/>
      </c>
      <c r="H19" s="34"/>
      <c r="I19" s="35"/>
    </row>
    <row r="20" customFormat="false" ht="21.75" hidden="false" customHeight="true" outlineLevel="0" collapsed="false">
      <c r="A20" s="36" t="n">
        <v>46242</v>
      </c>
      <c r="B20" s="37" t="s">
        <v>46</v>
      </c>
      <c r="C20" s="30"/>
      <c r="D20" s="30"/>
      <c r="E20" s="31"/>
      <c r="F20" s="32" t="str">
        <f aca="false">IF(OR(C20="",D20=""),"",MAX(0,(D20-C20-IF(E20="",0,E20/1440))*24))</f>
        <v/>
      </c>
      <c r="G20" s="33" t="str">
        <f aca="false">IF(F20="","",MAX(0,F20-$G$5))</f>
        <v/>
      </c>
      <c r="H20" s="34"/>
      <c r="I20" s="35"/>
    </row>
    <row r="21" customFormat="false" ht="21.75" hidden="false" customHeight="true" outlineLevel="0" collapsed="false">
      <c r="A21" s="36" t="n">
        <v>46243</v>
      </c>
      <c r="B21" s="37" t="s">
        <v>47</v>
      </c>
      <c r="C21" s="30"/>
      <c r="D21" s="30"/>
      <c r="E21" s="31"/>
      <c r="F21" s="32" t="str">
        <f aca="false">IF(OR(C21="",D21=""),"",MAX(0,(D21-C21-IF(E21="",0,E21/1440))*24))</f>
        <v/>
      </c>
      <c r="G21" s="33" t="str">
        <f aca="false">IF(F21="","",MAX(0,F21-$G$5))</f>
        <v/>
      </c>
      <c r="H21" s="34"/>
      <c r="I21" s="35"/>
    </row>
    <row r="22" customFormat="false" ht="21.75" hidden="false" customHeight="true" outlineLevel="0" collapsed="false">
      <c r="A22" s="28" t="n">
        <v>46244</v>
      </c>
      <c r="B22" s="29" t="s">
        <v>48</v>
      </c>
      <c r="C22" s="30"/>
      <c r="D22" s="30"/>
      <c r="E22" s="31"/>
      <c r="F22" s="32" t="str">
        <f aca="false">IF(OR(C22="",D22=""),"",MAX(0,(D22-C22-IF(E22="",0,E22/1440))*24))</f>
        <v/>
      </c>
      <c r="G22" s="33" t="str">
        <f aca="false">IF(F22="","",MAX(0,F22-$G$5))</f>
        <v/>
      </c>
      <c r="H22" s="34"/>
      <c r="I22" s="35"/>
    </row>
    <row r="23" customFormat="false" ht="21.75" hidden="false" customHeight="true" outlineLevel="0" collapsed="false">
      <c r="A23" s="28" t="n">
        <v>46245</v>
      </c>
      <c r="B23" s="29" t="s">
        <v>49</v>
      </c>
      <c r="C23" s="30"/>
      <c r="D23" s="30"/>
      <c r="E23" s="31"/>
      <c r="F23" s="32" t="str">
        <f aca="false">IF(OR(C23="",D23=""),"",MAX(0,(D23-C23-IF(E23="",0,E23/1440))*24))</f>
        <v/>
      </c>
      <c r="G23" s="33" t="str">
        <f aca="false">IF(F23="","",MAX(0,F23-$G$5))</f>
        <v/>
      </c>
      <c r="H23" s="34"/>
      <c r="I23" s="35"/>
    </row>
    <row r="24" customFormat="false" ht="21.75" hidden="false" customHeight="true" outlineLevel="0" collapsed="false">
      <c r="A24" s="28" t="n">
        <v>46246</v>
      </c>
      <c r="B24" s="29" t="s">
        <v>50</v>
      </c>
      <c r="C24" s="30"/>
      <c r="D24" s="30"/>
      <c r="E24" s="31"/>
      <c r="F24" s="32" t="str">
        <f aca="false">IF(OR(C24="",D24=""),"",MAX(0,(D24-C24-IF(E24="",0,E24/1440))*24))</f>
        <v/>
      </c>
      <c r="G24" s="33" t="str">
        <f aca="false">IF(F24="","",MAX(0,F24-$G$5))</f>
        <v/>
      </c>
      <c r="H24" s="34"/>
      <c r="I24" s="35"/>
    </row>
    <row r="25" customFormat="false" ht="21.75" hidden="false" customHeight="true" outlineLevel="0" collapsed="false">
      <c r="A25" s="28" t="n">
        <v>46247</v>
      </c>
      <c r="B25" s="29" t="s">
        <v>44</v>
      </c>
      <c r="C25" s="30"/>
      <c r="D25" s="30"/>
      <c r="E25" s="31"/>
      <c r="F25" s="32" t="str">
        <f aca="false">IF(OR(C25="",D25=""),"",MAX(0,(D25-C25-IF(E25="",0,E25/1440))*24))</f>
        <v/>
      </c>
      <c r="G25" s="33" t="str">
        <f aca="false">IF(F25="","",MAX(0,F25-$G$5))</f>
        <v/>
      </c>
      <c r="H25" s="34"/>
      <c r="I25" s="35"/>
    </row>
    <row r="26" customFormat="false" ht="21.75" hidden="false" customHeight="true" outlineLevel="0" collapsed="false">
      <c r="A26" s="28" t="n">
        <v>46248</v>
      </c>
      <c r="B26" s="29" t="s">
        <v>45</v>
      </c>
      <c r="C26" s="30"/>
      <c r="D26" s="30"/>
      <c r="E26" s="31"/>
      <c r="F26" s="32" t="str">
        <f aca="false">IF(OR(C26="",D26=""),"",MAX(0,(D26-C26-IF(E26="",0,E26/1440))*24))</f>
        <v/>
      </c>
      <c r="G26" s="33" t="str">
        <f aca="false">IF(F26="","",MAX(0,F26-$G$5))</f>
        <v/>
      </c>
      <c r="H26" s="34"/>
      <c r="I26" s="35"/>
    </row>
    <row r="27" customFormat="false" ht="21.75" hidden="false" customHeight="true" outlineLevel="0" collapsed="false">
      <c r="A27" s="36" t="n">
        <v>46249</v>
      </c>
      <c r="B27" s="37" t="s">
        <v>46</v>
      </c>
      <c r="C27" s="30"/>
      <c r="D27" s="30"/>
      <c r="E27" s="31"/>
      <c r="F27" s="32" t="str">
        <f aca="false">IF(OR(C27="",D27=""),"",MAX(0,(D27-C27-IF(E27="",0,E27/1440))*24))</f>
        <v/>
      </c>
      <c r="G27" s="33" t="str">
        <f aca="false">IF(F27="","",MAX(0,F27-$G$5))</f>
        <v/>
      </c>
      <c r="H27" s="34"/>
      <c r="I27" s="35"/>
    </row>
    <row r="28" customFormat="false" ht="21.75" hidden="false" customHeight="true" outlineLevel="0" collapsed="false">
      <c r="A28" s="36" t="n">
        <v>46250</v>
      </c>
      <c r="B28" s="37" t="s">
        <v>47</v>
      </c>
      <c r="C28" s="30"/>
      <c r="D28" s="30"/>
      <c r="E28" s="31"/>
      <c r="F28" s="32" t="str">
        <f aca="false">IF(OR(C28="",D28=""),"",MAX(0,(D28-C28-IF(E28="",0,E28/1440))*24))</f>
        <v/>
      </c>
      <c r="G28" s="33" t="str">
        <f aca="false">IF(F28="","",MAX(0,F28-$G$5))</f>
        <v/>
      </c>
      <c r="H28" s="34"/>
      <c r="I28" s="35"/>
    </row>
    <row r="29" customFormat="false" ht="21.75" hidden="false" customHeight="true" outlineLevel="0" collapsed="false">
      <c r="A29" s="28" t="n">
        <v>46251</v>
      </c>
      <c r="B29" s="29" t="s">
        <v>48</v>
      </c>
      <c r="C29" s="30"/>
      <c r="D29" s="30"/>
      <c r="E29" s="31"/>
      <c r="F29" s="32" t="str">
        <f aca="false">IF(OR(C29="",D29=""),"",MAX(0,(D29-C29-IF(E29="",0,E29/1440))*24))</f>
        <v/>
      </c>
      <c r="G29" s="33" t="str">
        <f aca="false">IF(F29="","",MAX(0,F29-$G$5))</f>
        <v/>
      </c>
      <c r="H29" s="34"/>
      <c r="I29" s="35"/>
    </row>
    <row r="30" customFormat="false" ht="21.75" hidden="false" customHeight="true" outlineLevel="0" collapsed="false">
      <c r="A30" s="28" t="n">
        <v>46252</v>
      </c>
      <c r="B30" s="29" t="s">
        <v>49</v>
      </c>
      <c r="C30" s="30"/>
      <c r="D30" s="30"/>
      <c r="E30" s="31"/>
      <c r="F30" s="32" t="str">
        <f aca="false">IF(OR(C30="",D30=""),"",MAX(0,(D30-C30-IF(E30="",0,E30/1440))*24))</f>
        <v/>
      </c>
      <c r="G30" s="33" t="str">
        <f aca="false">IF(F30="","",MAX(0,F30-$G$5))</f>
        <v/>
      </c>
      <c r="H30" s="34"/>
      <c r="I30" s="35"/>
    </row>
    <row r="31" customFormat="false" ht="21.75" hidden="false" customHeight="true" outlineLevel="0" collapsed="false">
      <c r="A31" s="28" t="n">
        <v>46253</v>
      </c>
      <c r="B31" s="29" t="s">
        <v>50</v>
      </c>
      <c r="C31" s="30"/>
      <c r="D31" s="30"/>
      <c r="E31" s="31"/>
      <c r="F31" s="32" t="str">
        <f aca="false">IF(OR(C31="",D31=""),"",MAX(0,(D31-C31-IF(E31="",0,E31/1440))*24))</f>
        <v/>
      </c>
      <c r="G31" s="33" t="str">
        <f aca="false">IF(F31="","",MAX(0,F31-$G$5))</f>
        <v/>
      </c>
      <c r="H31" s="34"/>
      <c r="I31" s="35"/>
    </row>
    <row r="32" customFormat="false" ht="21.75" hidden="false" customHeight="true" outlineLevel="0" collapsed="false">
      <c r="A32" s="28" t="n">
        <v>46254</v>
      </c>
      <c r="B32" s="29" t="s">
        <v>44</v>
      </c>
      <c r="C32" s="30"/>
      <c r="D32" s="30"/>
      <c r="E32" s="31"/>
      <c r="F32" s="32" t="str">
        <f aca="false">IF(OR(C32="",D32=""),"",MAX(0,(D32-C32-IF(E32="",0,E32/1440))*24))</f>
        <v/>
      </c>
      <c r="G32" s="33" t="str">
        <f aca="false">IF(F32="","",MAX(0,F32-$G$5))</f>
        <v/>
      </c>
      <c r="H32" s="34"/>
      <c r="I32" s="35"/>
    </row>
    <row r="33" customFormat="false" ht="21.75" hidden="false" customHeight="true" outlineLevel="0" collapsed="false">
      <c r="A33" s="28" t="n">
        <v>46255</v>
      </c>
      <c r="B33" s="29" t="s">
        <v>45</v>
      </c>
      <c r="C33" s="30"/>
      <c r="D33" s="30"/>
      <c r="E33" s="31"/>
      <c r="F33" s="32" t="str">
        <f aca="false">IF(OR(C33="",D33=""),"",MAX(0,(D33-C33-IF(E33="",0,E33/1440))*24))</f>
        <v/>
      </c>
      <c r="G33" s="33" t="str">
        <f aca="false">IF(F33="","",MAX(0,F33-$G$5))</f>
        <v/>
      </c>
      <c r="H33" s="34"/>
      <c r="I33" s="35"/>
    </row>
    <row r="34" customFormat="false" ht="21.75" hidden="false" customHeight="true" outlineLevel="0" collapsed="false">
      <c r="A34" s="36" t="n">
        <v>46256</v>
      </c>
      <c r="B34" s="37" t="s">
        <v>46</v>
      </c>
      <c r="C34" s="30"/>
      <c r="D34" s="30"/>
      <c r="E34" s="31"/>
      <c r="F34" s="32" t="str">
        <f aca="false">IF(OR(C34="",D34=""),"",MAX(0,(D34-C34-IF(E34="",0,E34/1440))*24))</f>
        <v/>
      </c>
      <c r="G34" s="33" t="str">
        <f aca="false">IF(F34="","",MAX(0,F34-$G$5))</f>
        <v/>
      </c>
      <c r="H34" s="34"/>
      <c r="I34" s="35"/>
    </row>
    <row r="35" customFormat="false" ht="21.75" hidden="false" customHeight="true" outlineLevel="0" collapsed="false">
      <c r="A35" s="36" t="n">
        <v>46257</v>
      </c>
      <c r="B35" s="37" t="s">
        <v>47</v>
      </c>
      <c r="C35" s="30"/>
      <c r="D35" s="30"/>
      <c r="E35" s="31"/>
      <c r="F35" s="32" t="str">
        <f aca="false">IF(OR(C35="",D35=""),"",MAX(0,(D35-C35-IF(E35="",0,E35/1440))*24))</f>
        <v/>
      </c>
      <c r="G35" s="33" t="str">
        <f aca="false">IF(F35="","",MAX(0,F35-$G$5))</f>
        <v/>
      </c>
      <c r="H35" s="34"/>
      <c r="I35" s="35"/>
    </row>
    <row r="36" customFormat="false" ht="21.75" hidden="false" customHeight="true" outlineLevel="0" collapsed="false">
      <c r="A36" s="28" t="n">
        <v>46258</v>
      </c>
      <c r="B36" s="29" t="s">
        <v>48</v>
      </c>
      <c r="C36" s="30"/>
      <c r="D36" s="30"/>
      <c r="E36" s="31"/>
      <c r="F36" s="32" t="str">
        <f aca="false">IF(OR(C36="",D36=""),"",MAX(0,(D36-C36-IF(E36="",0,E36/1440))*24))</f>
        <v/>
      </c>
      <c r="G36" s="33" t="str">
        <f aca="false">IF(F36="","",MAX(0,F36-$G$5))</f>
        <v/>
      </c>
      <c r="H36" s="34"/>
      <c r="I36" s="35"/>
    </row>
    <row r="37" customFormat="false" ht="21.75" hidden="false" customHeight="true" outlineLevel="0" collapsed="false">
      <c r="A37" s="28" t="n">
        <v>46259</v>
      </c>
      <c r="B37" s="29" t="s">
        <v>49</v>
      </c>
      <c r="C37" s="30"/>
      <c r="D37" s="30"/>
      <c r="E37" s="31"/>
      <c r="F37" s="32" t="str">
        <f aca="false">IF(OR(C37="",D37=""),"",MAX(0,(D37-C37-IF(E37="",0,E37/1440))*24))</f>
        <v/>
      </c>
      <c r="G37" s="33" t="str">
        <f aca="false">IF(F37="","",MAX(0,F37-$G$5))</f>
        <v/>
      </c>
      <c r="H37" s="34"/>
      <c r="I37" s="35"/>
    </row>
    <row r="38" customFormat="false" ht="21.75" hidden="false" customHeight="true" outlineLevel="0" collapsed="false">
      <c r="A38" s="28" t="n">
        <v>46260</v>
      </c>
      <c r="B38" s="29" t="s">
        <v>50</v>
      </c>
      <c r="C38" s="30"/>
      <c r="D38" s="30"/>
      <c r="E38" s="31"/>
      <c r="F38" s="32" t="str">
        <f aca="false">IF(OR(C38="",D38=""),"",MAX(0,(D38-C38-IF(E38="",0,E38/1440))*24))</f>
        <v/>
      </c>
      <c r="G38" s="33" t="str">
        <f aca="false">IF(F38="","",MAX(0,F38-$G$5))</f>
        <v/>
      </c>
      <c r="H38" s="34"/>
      <c r="I38" s="35"/>
    </row>
    <row r="39" customFormat="false" ht="21.75" hidden="false" customHeight="true" outlineLevel="0" collapsed="false">
      <c r="A39" s="28" t="n">
        <v>46261</v>
      </c>
      <c r="B39" s="29" t="s">
        <v>44</v>
      </c>
      <c r="C39" s="30"/>
      <c r="D39" s="30"/>
      <c r="E39" s="31"/>
      <c r="F39" s="32" t="str">
        <f aca="false">IF(OR(C39="",D39=""),"",MAX(0,(D39-C39-IF(E39="",0,E39/1440))*24))</f>
        <v/>
      </c>
      <c r="G39" s="33" t="str">
        <f aca="false">IF(F39="","",MAX(0,F39-$G$5))</f>
        <v/>
      </c>
      <c r="H39" s="34"/>
      <c r="I39" s="35"/>
    </row>
    <row r="40" customFormat="false" ht="21.75" hidden="false" customHeight="true" outlineLevel="0" collapsed="false">
      <c r="A40" s="28" t="n">
        <v>46262</v>
      </c>
      <c r="B40" s="29" t="s">
        <v>45</v>
      </c>
      <c r="C40" s="30"/>
      <c r="D40" s="30"/>
      <c r="E40" s="31"/>
      <c r="F40" s="32" t="str">
        <f aca="false">IF(OR(C40="",D40=""),"",MAX(0,(D40-C40-IF(E40="",0,E40/1440))*24))</f>
        <v/>
      </c>
      <c r="G40" s="33" t="str">
        <f aca="false">IF(F40="","",MAX(0,F40-$G$5))</f>
        <v/>
      </c>
      <c r="H40" s="34"/>
      <c r="I40" s="35"/>
    </row>
    <row r="41" customFormat="false" ht="21.75" hidden="false" customHeight="true" outlineLevel="0" collapsed="false">
      <c r="A41" s="36" t="n">
        <v>46263</v>
      </c>
      <c r="B41" s="37" t="s">
        <v>46</v>
      </c>
      <c r="C41" s="30"/>
      <c r="D41" s="30"/>
      <c r="E41" s="31"/>
      <c r="F41" s="32" t="str">
        <f aca="false">IF(OR(C41="",D41=""),"",MAX(0,(D41-C41-IF(E41="",0,E41/1440))*24))</f>
        <v/>
      </c>
      <c r="G41" s="33" t="str">
        <f aca="false">IF(F41="","",MAX(0,F41-$G$5))</f>
        <v/>
      </c>
      <c r="H41" s="34"/>
      <c r="I41" s="35"/>
    </row>
    <row r="42" customFormat="false" ht="21.75" hidden="false" customHeight="true" outlineLevel="0" collapsed="false">
      <c r="A42" s="36" t="n">
        <v>46264</v>
      </c>
      <c r="B42" s="37" t="s">
        <v>47</v>
      </c>
      <c r="C42" s="30"/>
      <c r="D42" s="30"/>
      <c r="E42" s="31"/>
      <c r="F42" s="32" t="str">
        <f aca="false">IF(OR(C42="",D42=""),"",MAX(0,(D42-C42-IF(E42="",0,E42/1440))*24))</f>
        <v/>
      </c>
      <c r="G42" s="33" t="str">
        <f aca="false">IF(F42="","",MAX(0,F42-$G$5))</f>
        <v/>
      </c>
      <c r="H42" s="34"/>
      <c r="I42" s="35"/>
    </row>
    <row r="43" customFormat="false" ht="21.75" hidden="false" customHeight="true" outlineLevel="0" collapsed="false">
      <c r="A43" s="28" t="n">
        <v>46265</v>
      </c>
      <c r="B43" s="29" t="s">
        <v>48</v>
      </c>
      <c r="C43" s="30"/>
      <c r="D43" s="30"/>
      <c r="E43" s="31"/>
      <c r="F43" s="32" t="str">
        <f aca="false">IF(OR(C43="",D43=""),"",MAX(0,(D43-C43-IF(E43="",0,E43/1440))*24))</f>
        <v/>
      </c>
      <c r="G43" s="33" t="str">
        <f aca="false">IF(F43="","",MAX(0,F43-$G$5))</f>
        <v/>
      </c>
      <c r="H43" s="34"/>
      <c r="I43" s="35"/>
    </row>
    <row r="45" customFormat="false" ht="25.5" hidden="false" customHeight="true" outlineLevel="0" collapsed="false">
      <c r="A45" s="38" t="s">
        <v>51</v>
      </c>
      <c r="B45" s="38"/>
      <c r="C45" s="38"/>
      <c r="D45" s="38"/>
      <c r="E45" s="38"/>
      <c r="F45" s="39" t="n">
        <f aca="false">SUM(F13:F43)</f>
        <v>0</v>
      </c>
      <c r="G45" s="40" t="n">
        <f aca="false">SUM(G13:G43)</f>
        <v>0</v>
      </c>
      <c r="H45" s="41" t="str">
        <f aca="false">COUNTIF(H13:H43,"F")&amp;" F + "&amp;COUNTIF(H13:H43,"P")&amp;" P + "&amp;COUNTIF(H13:H43,"M")&amp;" M + "&amp;COUNTIF(H13:H43,"ROL")&amp;" ROL"</f>
        <v>0 F + 0 P + 0 M + 0 ROL</v>
      </c>
      <c r="I45" s="41"/>
    </row>
    <row r="47" customFormat="false" ht="15" hidden="false" customHeight="false" outlineLevel="0" collapsed="false">
      <c r="A47" s="26" t="s">
        <v>52</v>
      </c>
      <c r="B47" s="26"/>
      <c r="C47" s="26"/>
      <c r="D47" s="26"/>
      <c r="E47" s="26"/>
      <c r="F47" s="26"/>
      <c r="G47" s="26"/>
      <c r="H47" s="26"/>
      <c r="I47" s="26"/>
    </row>
    <row r="48" customFormat="false" ht="21.75" hidden="false" customHeight="true" outlineLevel="0" collapsed="false">
      <c r="A48" s="42" t="s">
        <v>53</v>
      </c>
      <c r="B48" s="42"/>
      <c r="C48" s="42"/>
      <c r="D48" s="42"/>
      <c r="E48" s="42"/>
      <c r="F48" s="42"/>
      <c r="G48" s="42"/>
      <c r="H48" s="42"/>
      <c r="I48" s="42"/>
    </row>
    <row r="50" customFormat="false" ht="15" hidden="false" customHeight="false" outlineLevel="0" collapsed="false">
      <c r="A50" s="43" t="s">
        <v>54</v>
      </c>
      <c r="B50" s="43"/>
      <c r="C50" s="43"/>
      <c r="D50" s="43"/>
      <c r="F50" s="43" t="s">
        <v>55</v>
      </c>
      <c r="G50" s="43"/>
      <c r="H50" s="43"/>
      <c r="I50" s="43"/>
    </row>
    <row r="52" customFormat="false" ht="25.5" hidden="false" customHeight="true" outlineLevel="0" collapsed="false">
      <c r="A52" s="6" t="s">
        <v>56</v>
      </c>
      <c r="B52" s="6"/>
      <c r="C52" s="6"/>
      <c r="D52" s="6"/>
      <c r="E52" s="6"/>
      <c r="F52" s="6"/>
      <c r="G52" s="6"/>
      <c r="H52" s="6"/>
      <c r="I52" s="6"/>
    </row>
    <row r="53" customFormat="false" ht="37.5" hidden="false" customHeight="true" outlineLevel="0" collapsed="false">
      <c r="A53" s="44" t="s">
        <v>57</v>
      </c>
      <c r="B53" s="44"/>
      <c r="C53" s="44"/>
      <c r="D53" s="44"/>
      <c r="E53" s="44"/>
      <c r="F53" s="44"/>
      <c r="G53" s="44"/>
      <c r="H53" s="44"/>
      <c r="I53" s="44"/>
    </row>
  </sheetData>
  <mergeCells count="16">
    <mergeCell ref="A1:I2"/>
    <mergeCell ref="A3:I3"/>
    <mergeCell ref="A4:I4"/>
    <mergeCell ref="B5:C5"/>
    <mergeCell ref="A7:I7"/>
    <mergeCell ref="H8:I8"/>
    <mergeCell ref="H9:I9"/>
    <mergeCell ref="A11:I11"/>
    <mergeCell ref="A45:E45"/>
    <mergeCell ref="H45:I45"/>
    <mergeCell ref="A47:I47"/>
    <mergeCell ref="A48:I48"/>
    <mergeCell ref="A50:D50"/>
    <mergeCell ref="F50:I50"/>
    <mergeCell ref="A52:I52"/>
    <mergeCell ref="A53:I53"/>
  </mergeCells>
  <dataValidations count="1">
    <dataValidation allowBlank="true" error="Usa F (Ferie), P (Permesso), M (Malattia) o ROL" errorStyle="stop" operator="between" showDropDown="false" showErrorMessage="false" showInputMessage="false" sqref="H13:H43" type="list">
      <formula1>"F,P,M,ROL"</formula1>
      <formula2>0</formula2>
    </dataValidation>
  </dataValidations>
  <printOptions headings="false" gridLines="false" gridLinesSet="true" horizontalCentered="true" verticalCentered="false"/>
  <pageMargins left="0.4" right="0.4" top="0.5" bottom="0.5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&amp;C&amp;9 Registro Presenze Agosto 2026 — &amp;"Calibri,Bold"&amp;D</oddHeader>
    <oddFooter>&amp;C&amp;8 NoBadge — nobadge.it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2026-04-27T17:57:28Z</dcterms:created>
  <dc:creator>openpyxl</dc:creator>
  <dc:description/>
  <dc:language>en-US</dc:language>
  <cp:lastModifiedBy/>
  <dcterms:modified xsi:type="dcterms:W3CDTF">2026-04-27T17:57:28Z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